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245" yWindow="-15" windowWidth="10290" windowHeight="8160"/>
  </bookViews>
  <sheets>
    <sheet name="Ⅱ-1" sheetId="2" r:id="rId1"/>
  </sheets>
  <definedNames>
    <definedName name="_xlnm.Print_Area" localSheetId="0">'Ⅱ-1'!$A$1:$AR$55</definedName>
  </definedNames>
  <calcPr calcId="125725"/>
</workbook>
</file>

<file path=xl/calcChain.xml><?xml version="1.0" encoding="utf-8"?>
<calcChain xmlns="http://schemas.openxmlformats.org/spreadsheetml/2006/main">
  <c r="T47" i="2"/>
  <c r="W47" s="1"/>
  <c r="Q47"/>
  <c r="T46"/>
  <c r="W46" s="1"/>
  <c r="Q46"/>
  <c r="AJ44"/>
  <c r="AJ43"/>
  <c r="AJ45"/>
  <c r="T45"/>
  <c r="W45" s="1"/>
  <c r="Q45"/>
  <c r="T44"/>
  <c r="W44" s="1"/>
  <c r="Q44"/>
  <c r="T43"/>
  <c r="W43" s="1"/>
  <c r="Q43"/>
  <c r="H41"/>
  <c r="T42" s="1"/>
  <c r="W42" s="1"/>
  <c r="Q42"/>
  <c r="AJ41"/>
  <c r="H40"/>
  <c r="H39"/>
  <c r="H38"/>
  <c r="T39" s="1"/>
  <c r="W39" s="1"/>
  <c r="H33"/>
  <c r="H37"/>
  <c r="H36"/>
  <c r="H35"/>
  <c r="T36" s="1"/>
  <c r="W36" s="1"/>
  <c r="H34"/>
  <c r="H28"/>
  <c r="H32"/>
  <c r="H31"/>
  <c r="H30"/>
  <c r="H29"/>
  <c r="H23"/>
  <c r="T23" s="1"/>
  <c r="W23" s="1"/>
  <c r="H27"/>
  <c r="H26"/>
  <c r="T27" s="1"/>
  <c r="W27" s="1"/>
  <c r="H25"/>
  <c r="H24"/>
  <c r="H22"/>
  <c r="H21"/>
  <c r="Z22" s="1"/>
  <c r="AC22" s="1"/>
  <c r="H20"/>
  <c r="H18"/>
  <c r="H17"/>
  <c r="Z18" s="1"/>
  <c r="AC18" s="1"/>
  <c r="H16"/>
  <c r="H15"/>
  <c r="H14"/>
  <c r="H13"/>
  <c r="H12"/>
  <c r="H11"/>
  <c r="H10"/>
  <c r="H9"/>
  <c r="H8"/>
  <c r="T29"/>
  <c r="W29" s="1"/>
  <c r="T28" l="1"/>
  <c r="W28" s="1"/>
  <c r="Z14"/>
  <c r="AC14" s="1"/>
  <c r="Z20"/>
  <c r="AC20" s="1"/>
  <c r="T25"/>
  <c r="W25" s="1"/>
  <c r="T32"/>
  <c r="W32" s="1"/>
  <c r="Z11"/>
  <c r="AC11" s="1"/>
  <c r="Z23"/>
  <c r="AC23" s="1"/>
  <c r="T26"/>
  <c r="W26" s="1"/>
  <c r="Z9"/>
  <c r="AC9" s="1"/>
  <c r="Z13"/>
  <c r="AC13" s="1"/>
  <c r="T31"/>
  <c r="W31" s="1"/>
  <c r="T37"/>
  <c r="W37" s="1"/>
  <c r="T40"/>
  <c r="W40" s="1"/>
  <c r="Z10"/>
  <c r="AC10" s="1"/>
  <c r="Z38"/>
  <c r="AC38" s="1"/>
  <c r="T41"/>
  <c r="W41" s="1"/>
  <c r="Z15"/>
  <c r="AC15" s="1"/>
  <c r="Z21"/>
  <c r="AC21" s="1"/>
  <c r="Z33"/>
  <c r="AC33" s="1"/>
  <c r="T35"/>
  <c r="W35" s="1"/>
  <c r="Q41"/>
  <c r="Z17"/>
  <c r="AC17" s="1"/>
  <c r="Z28"/>
  <c r="AC28" s="1"/>
  <c r="T34"/>
  <c r="W34" s="1"/>
  <c r="T30"/>
  <c r="W30" s="1"/>
  <c r="T24"/>
  <c r="W24" s="1"/>
  <c r="Z12"/>
  <c r="AC12" s="1"/>
  <c r="Z16"/>
  <c r="AC16" s="1"/>
  <c r="T33"/>
  <c r="W33" s="1"/>
  <c r="T38"/>
  <c r="W38" s="1"/>
</calcChain>
</file>

<file path=xl/comments1.xml><?xml version="1.0" encoding="utf-8"?>
<comments xmlns="http://schemas.openxmlformats.org/spreadsheetml/2006/main">
  <authors>
    <author>star61002</author>
  </authors>
  <commentList>
    <comment ref="Q41" authorId="0">
      <text>
        <r>
          <rPr>
            <b/>
            <sz val="9"/>
            <color indexed="81"/>
            <rFont val="ＭＳ Ｐゴシック"/>
            <family val="3"/>
            <charset val="128"/>
          </rPr>
          <t>star61002:</t>
        </r>
        <r>
          <rPr>
            <sz val="9"/>
            <color indexed="81"/>
            <rFont val="ＭＳ Ｐゴシック"/>
            <family val="3"/>
            <charset val="128"/>
          </rPr>
          <t xml:space="preserve">
＝人口総数/25.55K㎡</t>
        </r>
      </text>
    </comment>
    <comment ref="Q42" authorId="0">
      <text>
        <r>
          <rPr>
            <b/>
            <sz val="9"/>
            <color indexed="81"/>
            <rFont val="ＭＳ Ｐゴシック"/>
            <family val="3"/>
            <charset val="128"/>
          </rPr>
          <t>star61002:</t>
        </r>
        <r>
          <rPr>
            <sz val="9"/>
            <color indexed="81"/>
            <rFont val="ＭＳ Ｐゴシック"/>
            <family val="3"/>
            <charset val="128"/>
          </rPr>
          <t xml:space="preserve">
＝人口総数/25.55K㎡</t>
        </r>
      </text>
    </comment>
    <comment ref="Q43" authorId="0">
      <text>
        <r>
          <rPr>
            <b/>
            <sz val="9"/>
            <color indexed="81"/>
            <rFont val="ＭＳ Ｐゴシック"/>
            <family val="3"/>
            <charset val="128"/>
          </rPr>
          <t>star61002:</t>
        </r>
        <r>
          <rPr>
            <sz val="9"/>
            <color indexed="81"/>
            <rFont val="ＭＳ Ｐゴシック"/>
            <family val="3"/>
            <charset val="128"/>
          </rPr>
          <t xml:space="preserve">
＝人口総数/25.55K㎡</t>
        </r>
      </text>
    </comment>
    <comment ref="Q44" authorId="0">
      <text>
        <r>
          <rPr>
            <b/>
            <sz val="9"/>
            <color indexed="81"/>
            <rFont val="ＭＳ Ｐゴシック"/>
            <family val="3"/>
            <charset val="128"/>
          </rPr>
          <t>star61002:</t>
        </r>
        <r>
          <rPr>
            <sz val="9"/>
            <color indexed="81"/>
            <rFont val="ＭＳ Ｐゴシック"/>
            <family val="3"/>
            <charset val="128"/>
          </rPr>
          <t xml:space="preserve">
＝人口総数/25.55K㎡</t>
        </r>
      </text>
    </comment>
    <comment ref="Q45" authorId="0">
      <text>
        <r>
          <rPr>
            <b/>
            <sz val="9"/>
            <color indexed="81"/>
            <rFont val="ＭＳ Ｐゴシック"/>
            <family val="3"/>
            <charset val="128"/>
          </rPr>
          <t>star61002:</t>
        </r>
        <r>
          <rPr>
            <sz val="9"/>
            <color indexed="81"/>
            <rFont val="ＭＳ Ｐゴシック"/>
            <family val="3"/>
            <charset val="128"/>
          </rPr>
          <t xml:space="preserve">
＝人口総数/25.55K㎡</t>
        </r>
      </text>
    </comment>
  </commentList>
</comments>
</file>

<file path=xl/sharedStrings.xml><?xml version="1.0" encoding="utf-8"?>
<sst xmlns="http://schemas.openxmlformats.org/spreadsheetml/2006/main" count="134" uniqueCount="61">
  <si>
    <t>大正９年</t>
    <rPh sb="0" eb="2">
      <t>タイショウ</t>
    </rPh>
    <rPh sb="3" eb="4">
      <t>ネン</t>
    </rPh>
    <phoneticPr fontId="3"/>
  </si>
  <si>
    <t>１４年</t>
    <rPh sb="2" eb="3">
      <t>ネン</t>
    </rPh>
    <phoneticPr fontId="3"/>
  </si>
  <si>
    <t>昭和５年</t>
    <rPh sb="0" eb="2">
      <t>ショウワ</t>
    </rPh>
    <rPh sb="3" eb="4">
      <t>ネン</t>
    </rPh>
    <phoneticPr fontId="3"/>
  </si>
  <si>
    <t>１０年</t>
    <rPh sb="2" eb="3">
      <t>ネン</t>
    </rPh>
    <phoneticPr fontId="3"/>
  </si>
  <si>
    <t>１５年</t>
    <rPh sb="2" eb="3">
      <t>ネン</t>
    </rPh>
    <phoneticPr fontId="3"/>
  </si>
  <si>
    <t>２０年</t>
    <rPh sb="2" eb="3">
      <t>ネン</t>
    </rPh>
    <phoneticPr fontId="3"/>
  </si>
  <si>
    <t>２５年</t>
    <rPh sb="2" eb="3">
      <t>ネン</t>
    </rPh>
    <phoneticPr fontId="3"/>
  </si>
  <si>
    <t>３０年</t>
    <rPh sb="2" eb="3">
      <t>ネン</t>
    </rPh>
    <phoneticPr fontId="3"/>
  </si>
  <si>
    <t>３５年</t>
    <rPh sb="2" eb="3">
      <t>ネン</t>
    </rPh>
    <phoneticPr fontId="3"/>
  </si>
  <si>
    <t>４０年</t>
    <rPh sb="2" eb="3">
      <t>ネン</t>
    </rPh>
    <phoneticPr fontId="3"/>
  </si>
  <si>
    <t>４５年</t>
    <rPh sb="2" eb="3">
      <t>ネン</t>
    </rPh>
    <phoneticPr fontId="3"/>
  </si>
  <si>
    <t>４６年</t>
    <rPh sb="2" eb="3">
      <t>ネン</t>
    </rPh>
    <phoneticPr fontId="3"/>
  </si>
  <si>
    <t>５０年</t>
    <rPh sb="2" eb="3">
      <t>ネン</t>
    </rPh>
    <phoneticPr fontId="3"/>
  </si>
  <si>
    <t>５５年</t>
    <rPh sb="2" eb="3">
      <t>ネン</t>
    </rPh>
    <phoneticPr fontId="3"/>
  </si>
  <si>
    <t>６０年</t>
    <rPh sb="2" eb="3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</si>
  <si>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</si>
  <si>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</si>
  <si>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</si>
  <si>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</si>
  <si>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７年</t>
    <rPh sb="1" eb="2">
      <t>ネン</t>
    </rPh>
    <phoneticPr fontId="3"/>
  </si>
  <si>
    <t>８年</t>
    <rPh sb="1" eb="2">
      <t>ネン</t>
    </rPh>
    <phoneticPr fontId="3"/>
  </si>
  <si>
    <t>９年</t>
    <rPh sb="1" eb="2">
      <t>ネン</t>
    </rPh>
    <phoneticPr fontId="3"/>
  </si>
  <si>
    <t>１１年</t>
    <rPh sb="2" eb="3">
      <t>ネン</t>
    </rPh>
    <phoneticPr fontId="3"/>
  </si>
  <si>
    <t>１２年</t>
    <rPh sb="2" eb="3">
      <t>ネン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</si>
  <si>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</si>
  <si>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</si>
  <si>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</si>
  <si>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</si>
  <si>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</si>
  <si>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１３年</t>
    <rPh sb="2" eb="3">
      <t>ネン</t>
    </rPh>
    <phoneticPr fontId="3"/>
  </si>
  <si>
    <t>-</t>
    <phoneticPr fontId="3"/>
  </si>
  <si>
    <t>１６年</t>
    <rPh sb="2" eb="3">
      <t>ネン</t>
    </rPh>
    <phoneticPr fontId="3"/>
  </si>
  <si>
    <t>１７年</t>
    <rPh sb="2" eb="3">
      <t>ネン</t>
    </rPh>
    <phoneticPr fontId="3"/>
  </si>
  <si>
    <t>１８年</t>
    <rPh sb="2" eb="3">
      <t>ネン</t>
    </rPh>
    <phoneticPr fontId="3"/>
  </si>
  <si>
    <t>１９年</t>
    <rPh sb="2" eb="3">
      <t>ネン</t>
    </rPh>
    <phoneticPr fontId="3"/>
  </si>
  <si>
    <t>対前年
人口
増加数
（人）</t>
    <rPh sb="0" eb="1">
      <t>タイ</t>
    </rPh>
    <rPh sb="1" eb="3">
      <t>ゼンネン</t>
    </rPh>
    <rPh sb="4" eb="6">
      <t>ジンコウ</t>
    </rPh>
    <rPh sb="7" eb="10">
      <t>ゾウカスウ</t>
    </rPh>
    <rPh sb="12" eb="13">
      <t>ニン</t>
    </rPh>
    <phoneticPr fontId="3"/>
  </si>
  <si>
    <t>対前年
人口
増加率
(％）</t>
    <rPh sb="0" eb="1">
      <t>タイ</t>
    </rPh>
    <rPh sb="1" eb="3">
      <t>ゼンネン</t>
    </rPh>
    <rPh sb="4" eb="6">
      <t>ジンコウ</t>
    </rPh>
    <rPh sb="7" eb="9">
      <t>ゾウカ</t>
    </rPh>
    <rPh sb="9" eb="10">
      <t>リツ</t>
    </rPh>
    <phoneticPr fontId="3"/>
  </si>
  <si>
    <t>対前回
人口
増加数
（人）</t>
    <rPh sb="0" eb="1">
      <t>タイ</t>
    </rPh>
    <rPh sb="1" eb="3">
      <t>ゼンカイ</t>
    </rPh>
    <rPh sb="4" eb="6">
      <t>ジンコウ</t>
    </rPh>
    <rPh sb="7" eb="9">
      <t>ゾウカ</t>
    </rPh>
    <rPh sb="9" eb="10">
      <t>スウ</t>
    </rPh>
    <rPh sb="12" eb="13">
      <t>ニン</t>
    </rPh>
    <phoneticPr fontId="3"/>
  </si>
  <si>
    <t>人口
密度
人/Ｋ㎡</t>
    <rPh sb="0" eb="2">
      <t>ジンコウ</t>
    </rPh>
    <rPh sb="3" eb="5">
      <t>ミツド</t>
    </rPh>
    <phoneticPr fontId="3"/>
  </si>
  <si>
    <t>対前回
人口
増加率
（％）</t>
    <rPh sb="0" eb="1">
      <t>タイ</t>
    </rPh>
    <rPh sb="1" eb="3">
      <t>ゼンカイ</t>
    </rPh>
    <rPh sb="4" eb="6">
      <t>ジンコウ</t>
    </rPh>
    <rPh sb="7" eb="9">
      <t>ゾウカ</t>
    </rPh>
    <rPh sb="9" eb="10">
      <t>リツ</t>
    </rPh>
    <phoneticPr fontId="3"/>
  </si>
  <si>
    <t>-</t>
    <phoneticPr fontId="3"/>
  </si>
  <si>
    <t>-</t>
    <phoneticPr fontId="3"/>
  </si>
  <si>
    <t>-</t>
    <phoneticPr fontId="3"/>
  </si>
  <si>
    <t>２１年</t>
    <rPh sb="2" eb="3">
      <t>ネン</t>
    </rPh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</si>
  <si>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</si>
  <si>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</si>
  <si>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>２４年</t>
    <rPh sb="2" eb="3">
      <t>ネン</t>
    </rPh>
    <phoneticPr fontId="3"/>
  </si>
  <si>
    <t>平成２年</t>
    <rPh sb="0" eb="2">
      <t>ヘイセイ</t>
    </rPh>
    <rPh sb="3" eb="4">
      <t>ネン</t>
    </rPh>
    <phoneticPr fontId="3"/>
  </si>
  <si>
    <t>２６年</t>
    <rPh sb="2" eb="3">
      <t>ネン</t>
    </rPh>
    <phoneticPr fontId="3"/>
  </si>
  <si>
    <t>年次</t>
    <rPh sb="0" eb="2">
      <t>ネンジ</t>
    </rPh>
    <phoneticPr fontId="3"/>
  </si>
  <si>
    <t>市制施行</t>
    <rPh sb="0" eb="2">
      <t>シセイ</t>
    </rPh>
    <rPh sb="2" eb="4">
      <t>セコウ</t>
    </rPh>
    <phoneticPr fontId="3"/>
  </si>
  <si>
    <t>資料：国勢調査及び大阪府推計人口　各年10月1日現在</t>
    <rPh sb="0" eb="2">
      <t>シリョウ</t>
    </rPh>
    <rPh sb="3" eb="5">
      <t>コクセイ</t>
    </rPh>
    <rPh sb="5" eb="7">
      <t>チョウサ</t>
    </rPh>
    <rPh sb="7" eb="8">
      <t>オヨ</t>
    </rPh>
    <rPh sb="9" eb="12">
      <t>オオサカフ</t>
    </rPh>
    <rPh sb="12" eb="14">
      <t>スイケイ</t>
    </rPh>
    <rPh sb="14" eb="16">
      <t>ジンコウ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3"/>
  </si>
  <si>
    <t xml:space="preserve">住民基本台帳 </t>
    <rPh sb="0" eb="2">
      <t>ジュウミン</t>
    </rPh>
    <rPh sb="2" eb="4">
      <t>キホン</t>
    </rPh>
    <rPh sb="4" eb="6">
      <t>ダイチョウ</t>
    </rPh>
    <phoneticPr fontId="3"/>
  </si>
  <si>
    <t>国勢調査及び大阪府推計人口</t>
    <rPh sb="0" eb="2">
      <t>コクセイ</t>
    </rPh>
    <rPh sb="2" eb="4">
      <t>チョウサ</t>
    </rPh>
    <rPh sb="4" eb="5">
      <t>オヨ</t>
    </rPh>
    <rPh sb="6" eb="9">
      <t>オオサカフ</t>
    </rPh>
    <rPh sb="9" eb="11">
      <t>スイケイ</t>
    </rPh>
    <rPh sb="11" eb="13">
      <t>ジンコウ</t>
    </rPh>
    <phoneticPr fontId="3"/>
  </si>
  <si>
    <t>資料：市市民課の住民基本台帳
各年9月末現在</t>
    <rPh sb="0" eb="2">
      <t>シリョウ</t>
    </rPh>
    <rPh sb="3" eb="4">
      <t>シ</t>
    </rPh>
    <rPh sb="4" eb="6">
      <t>シミン</t>
    </rPh>
    <rPh sb="6" eb="7">
      <t>カ</t>
    </rPh>
    <rPh sb="8" eb="10">
      <t>ジュウミン</t>
    </rPh>
    <rPh sb="10" eb="12">
      <t>キホン</t>
    </rPh>
    <rPh sb="12" eb="14">
      <t>ダイチョウ</t>
    </rPh>
    <rPh sb="15" eb="17">
      <t>カクネン</t>
    </rPh>
    <rPh sb="18" eb="19">
      <t>ガツ</t>
    </rPh>
    <rPh sb="19" eb="20">
      <t>マツ</t>
    </rPh>
    <rPh sb="20" eb="22">
      <t>ゲンザイ</t>
    </rPh>
    <phoneticPr fontId="3"/>
  </si>
  <si>
    <t>人　口</t>
    <rPh sb="0" eb="1">
      <t>ヒト</t>
    </rPh>
    <rPh sb="2" eb="3">
      <t>クチ</t>
    </rPh>
    <phoneticPr fontId="3"/>
  </si>
  <si>
    <t>人口世帯数の推移</t>
    <phoneticPr fontId="3"/>
  </si>
  <si>
    <t>※「大阪府推計人口｣： 国勢調査結果を基に、住民基本台帳人口及び外国人登録人口の増減を加減して、大阪府において</t>
    <phoneticPr fontId="3"/>
  </si>
  <si>
    <t>　算出した１０月１日現在の推計人口。</t>
    <phoneticPr fontId="3"/>
  </si>
  <si>
    <t>注）人口密度に係る市域面積は、国土地理院による「全国都道府県市区町村別面積調」に基づく２５．５５k㎡で算出。</t>
    <rPh sb="0" eb="1">
      <t>チュウ</t>
    </rPh>
    <rPh sb="51" eb="53">
      <t>サンシュツ</t>
    </rPh>
    <phoneticPr fontId="3"/>
  </si>
  <si>
    <t>※上表の国勢調査は大正9年から5年ごとに実施。国勢調査の数値以外は「大阪府推計人口」による。</t>
    <rPh sb="1" eb="2">
      <t>ウエ</t>
    </rPh>
    <rPh sb="2" eb="3">
      <t>ヒョウ</t>
    </rPh>
    <rPh sb="4" eb="6">
      <t>コクセイ</t>
    </rPh>
    <rPh sb="6" eb="8">
      <t>チョウサ</t>
    </rPh>
    <rPh sb="9" eb="11">
      <t>タイショウ</t>
    </rPh>
    <rPh sb="12" eb="13">
      <t>ネン</t>
    </rPh>
    <rPh sb="16" eb="17">
      <t>ネン</t>
    </rPh>
    <rPh sb="20" eb="22">
      <t>ジッシ</t>
    </rPh>
    <rPh sb="23" eb="25">
      <t>コクセイ</t>
    </rPh>
    <rPh sb="25" eb="27">
      <t>チョウサ</t>
    </rPh>
    <rPh sb="28" eb="30">
      <t>スウチ</t>
    </rPh>
    <rPh sb="30" eb="32">
      <t>イガイ</t>
    </rPh>
    <rPh sb="34" eb="37">
      <t>オオサカフ</t>
    </rPh>
    <rPh sb="37" eb="39">
      <t>スイケイ</t>
    </rPh>
    <rPh sb="39" eb="41">
      <t>ジンコウ</t>
    </rPh>
    <phoneticPr fontId="3"/>
  </si>
</sst>
</file>

<file path=xl/styles.xml><?xml version="1.0" encoding="utf-8"?>
<styleSheet xmlns="http://schemas.openxmlformats.org/spreadsheetml/2006/main">
  <numFmts count="5">
    <numFmt numFmtId="176" formatCode="#,##0;&quot;△ &quot;#,##0"/>
    <numFmt numFmtId="177" formatCode="#,##0.0;&quot;△ &quot;#,##0.0"/>
    <numFmt numFmtId="178" formatCode="0.00;&quot;△ &quot;0.00"/>
    <numFmt numFmtId="179" formatCode="0;&quot;△ &quot;0"/>
    <numFmt numFmtId="180" formatCode="#,##0.00;&quot;△ &quot;#,##0.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9"/>
      <name val="Arial"/>
      <family val="2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176" fontId="4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2" quotePrefix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vertical="center" wrapText="1"/>
    </xf>
    <xf numFmtId="176" fontId="11" fillId="0" borderId="0" xfId="0" applyNumberFormat="1" applyFont="1" applyAlignment="1">
      <alignment vertical="center" wrapText="1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top"/>
    </xf>
    <xf numFmtId="176" fontId="7" fillId="0" borderId="0" xfId="0" applyNumberFormat="1" applyFont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5" fillId="0" borderId="8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176" fontId="15" fillId="0" borderId="9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left" vertical="center"/>
    </xf>
    <xf numFmtId="176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14" fillId="0" borderId="4" xfId="0" applyNumberFormat="1" applyFont="1" applyFill="1" applyBorder="1" applyAlignment="1">
      <alignment vertical="center"/>
    </xf>
    <xf numFmtId="177" fontId="14" fillId="0" borderId="4" xfId="0" applyNumberFormat="1" applyFont="1" applyFill="1" applyBorder="1" applyAlignment="1">
      <alignment vertical="center"/>
    </xf>
    <xf numFmtId="176" fontId="14" fillId="0" borderId="7" xfId="0" applyNumberFormat="1" applyFont="1" applyFill="1" applyBorder="1" applyAlignment="1">
      <alignment vertical="center"/>
    </xf>
    <xf numFmtId="178" fontId="14" fillId="0" borderId="7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left" vertical="center"/>
    </xf>
    <xf numFmtId="176" fontId="13" fillId="0" borderId="7" xfId="0" applyNumberFormat="1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right" vertical="center"/>
    </xf>
    <xf numFmtId="177" fontId="14" fillId="0" borderId="7" xfId="0" applyNumberFormat="1" applyFont="1" applyFill="1" applyBorder="1" applyAlignment="1">
      <alignment vertical="center"/>
    </xf>
    <xf numFmtId="180" fontId="14" fillId="0" borderId="7" xfId="0" applyNumberFormat="1" applyFont="1" applyFill="1" applyBorder="1" applyAlignment="1">
      <alignment horizontal="right" vertical="center"/>
    </xf>
    <xf numFmtId="178" fontId="14" fillId="0" borderId="4" xfId="0" applyNumberFormat="1" applyFont="1" applyFill="1" applyBorder="1" applyAlignment="1">
      <alignment vertical="center"/>
    </xf>
    <xf numFmtId="176" fontId="14" fillId="0" borderId="4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left" vertical="center"/>
    </xf>
    <xf numFmtId="176" fontId="14" fillId="0" borderId="2" xfId="0" applyNumberFormat="1" applyFont="1" applyFill="1" applyBorder="1" applyAlignment="1">
      <alignment vertical="center"/>
    </xf>
    <xf numFmtId="176" fontId="15" fillId="0" borderId="7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14" fillId="0" borderId="6" xfId="0" applyNumberFormat="1" applyFont="1" applyFill="1" applyBorder="1" applyAlignment="1">
      <alignment vertical="center"/>
    </xf>
    <xf numFmtId="178" fontId="14" fillId="0" borderId="6" xfId="0" applyNumberFormat="1" applyFont="1" applyFill="1" applyBorder="1" applyAlignment="1">
      <alignment vertical="center"/>
    </xf>
    <xf numFmtId="177" fontId="14" fillId="0" borderId="6" xfId="0" applyNumberFormat="1" applyFont="1" applyFill="1" applyBorder="1" applyAlignment="1">
      <alignment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right" vertical="center"/>
    </xf>
    <xf numFmtId="176" fontId="14" fillId="0" borderId="3" xfId="0" applyNumberFormat="1" applyFont="1" applyFill="1" applyBorder="1" applyAlignment="1">
      <alignment horizontal="right" vertical="center"/>
    </xf>
    <xf numFmtId="178" fontId="14" fillId="0" borderId="6" xfId="0" applyNumberFormat="1" applyFont="1" applyFill="1" applyBorder="1" applyAlignment="1">
      <alignment horizontal="right" vertical="center"/>
    </xf>
    <xf numFmtId="178" fontId="14" fillId="0" borderId="3" xfId="0" applyNumberFormat="1" applyFont="1" applyFill="1" applyBorder="1" applyAlignment="1">
      <alignment horizontal="right" vertical="center"/>
    </xf>
    <xf numFmtId="176" fontId="15" fillId="0" borderId="15" xfId="0" applyNumberFormat="1" applyFont="1" applyFill="1" applyBorder="1" applyAlignment="1">
      <alignment horizontal="center" vertical="center"/>
    </xf>
    <xf numFmtId="176" fontId="15" fillId="0" borderId="16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15" fillId="0" borderId="14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left" vertical="center"/>
    </xf>
    <xf numFmtId="177" fontId="14" fillId="0" borderId="3" xfId="0" applyNumberFormat="1" applyFont="1" applyFill="1" applyBorder="1" applyAlignment="1">
      <alignment vertical="center"/>
    </xf>
    <xf numFmtId="176" fontId="15" fillId="0" borderId="11" xfId="0" applyNumberFormat="1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6" fontId="15" fillId="0" borderId="12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 wrapText="1"/>
    </xf>
    <xf numFmtId="176" fontId="15" fillId="0" borderId="13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15" fillId="0" borderId="11" xfId="0" applyNumberFormat="1" applyFont="1" applyFill="1" applyBorder="1" applyAlignment="1">
      <alignment horizontal="center" vertical="center" wrapText="1"/>
    </xf>
    <xf numFmtId="177" fontId="15" fillId="0" borderId="4" xfId="0" applyNumberFormat="1" applyFont="1" applyFill="1" applyBorder="1" applyAlignment="1">
      <alignment horizontal="center" vertical="center" wrapText="1"/>
    </xf>
    <xf numFmtId="177" fontId="15" fillId="0" borderId="8" xfId="0" applyNumberFormat="1" applyFont="1" applyFill="1" applyBorder="1" applyAlignment="1">
      <alignment horizontal="center" vertical="center" wrapText="1"/>
    </xf>
    <xf numFmtId="177" fontId="15" fillId="0" borderId="12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Fill="1" applyBorder="1" applyAlignment="1">
      <alignment horizontal="center" vertical="center" wrapText="1"/>
    </xf>
    <xf numFmtId="177" fontId="15" fillId="0" borderId="9" xfId="0" applyNumberFormat="1" applyFont="1" applyFill="1" applyBorder="1" applyAlignment="1">
      <alignment horizontal="center" vertical="center" wrapText="1"/>
    </xf>
    <xf numFmtId="177" fontId="15" fillId="0" borderId="13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5" fillId="0" borderId="10" xfId="0" applyNumberFormat="1" applyFont="1" applyFill="1" applyBorder="1" applyAlignment="1">
      <alignment horizontal="center" vertical="center" wrapText="1"/>
    </xf>
    <xf numFmtId="176" fontId="15" fillId="0" borderId="8" xfId="0" applyNumberFormat="1" applyFont="1" applyFill="1" applyBorder="1" applyAlignment="1">
      <alignment horizontal="center" vertical="center" wrapText="1"/>
    </xf>
    <xf numFmtId="176" fontId="15" fillId="0" borderId="9" xfId="0" applyNumberFormat="1" applyFont="1" applyFill="1" applyBorder="1" applyAlignment="1">
      <alignment horizontal="center" vertical="center" wrapText="1"/>
    </xf>
    <xf numFmtId="176" fontId="15" fillId="0" borderId="10" xfId="0" applyNumberFormat="1" applyFont="1" applyFill="1" applyBorder="1" applyAlignment="1">
      <alignment horizontal="center" vertical="center" wrapText="1"/>
    </xf>
    <xf numFmtId="178" fontId="15" fillId="0" borderId="11" xfId="0" applyNumberFormat="1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178" fontId="15" fillId="0" borderId="8" xfId="0" applyNumberFormat="1" applyFont="1" applyFill="1" applyBorder="1" applyAlignment="1">
      <alignment horizontal="center" vertical="center" wrapText="1"/>
    </xf>
    <xf numFmtId="178" fontId="15" fillId="0" borderId="12" xfId="0" applyNumberFormat="1" applyFont="1" applyFill="1" applyBorder="1" applyAlignment="1">
      <alignment horizontal="center" vertical="center" wrapText="1"/>
    </xf>
    <xf numFmtId="178" fontId="15" fillId="0" borderId="0" xfId="0" applyNumberFormat="1" applyFont="1" applyFill="1" applyBorder="1" applyAlignment="1">
      <alignment horizontal="center" vertical="center" wrapText="1"/>
    </xf>
    <xf numFmtId="178" fontId="15" fillId="0" borderId="9" xfId="0" applyNumberFormat="1" applyFont="1" applyFill="1" applyBorder="1" applyAlignment="1">
      <alignment horizontal="center" vertical="center" wrapText="1"/>
    </xf>
    <xf numFmtId="178" fontId="15" fillId="0" borderId="13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8" fontId="15" fillId="0" borderId="1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vertical="center"/>
    </xf>
    <xf numFmtId="177" fontId="14" fillId="0" borderId="1" xfId="0" applyNumberFormat="1" applyFont="1" applyFill="1" applyBorder="1" applyAlignment="1">
      <alignment vertical="center"/>
    </xf>
    <xf numFmtId="176" fontId="4" fillId="0" borderId="5" xfId="0" applyNumberFormat="1" applyFont="1" applyBorder="1" applyAlignment="1">
      <alignment horizontal="right" vertical="top" wrapText="1"/>
    </xf>
    <xf numFmtId="0" fontId="0" fillId="0" borderId="5" xfId="0" applyBorder="1" applyAlignment="1"/>
    <xf numFmtId="0" fontId="0" fillId="0" borderId="0" xfId="0" applyAlignment="1"/>
    <xf numFmtId="178" fontId="14" fillId="0" borderId="1" xfId="0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JB16_jinkou0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AR55"/>
  <sheetViews>
    <sheetView showGridLines="0" tabSelected="1" view="pageBreakPreview" zoomScale="75" zoomScaleNormal="100" zoomScaleSheetLayoutView="75" workbookViewId="0"/>
  </sheetViews>
  <sheetFormatPr defaultColWidth="7.125" defaultRowHeight="11.25"/>
  <cols>
    <col min="1" max="4" width="2.125" style="15" customWidth="1"/>
    <col min="5" max="10" width="2.625" style="15" customWidth="1"/>
    <col min="11" max="16" width="2.125" style="15" customWidth="1"/>
    <col min="17" max="19" width="2.5" style="16" customWidth="1"/>
    <col min="20" max="22" width="2.125" style="15" customWidth="1"/>
    <col min="23" max="25" width="2.125" style="17" customWidth="1"/>
    <col min="26" max="28" width="2.125" style="15" customWidth="1"/>
    <col min="29" max="29" width="2.125" style="18" customWidth="1"/>
    <col min="30" max="31" width="2.125" style="15" customWidth="1"/>
    <col min="32" max="32" width="3.125" style="15" customWidth="1"/>
    <col min="33" max="38" width="2.625" style="15" customWidth="1"/>
    <col min="39" max="44" width="2.125" style="15" customWidth="1"/>
    <col min="45" max="16384" width="7.125" style="15"/>
  </cols>
  <sheetData>
    <row r="1" spans="1:44" s="10" customFormat="1" ht="21">
      <c r="A1" s="35" t="s">
        <v>56</v>
      </c>
      <c r="Q1" s="11"/>
      <c r="R1" s="11"/>
      <c r="S1" s="11"/>
      <c r="W1" s="12"/>
      <c r="X1" s="12"/>
      <c r="Y1" s="12"/>
      <c r="AC1" s="13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1:44" ht="15" customHeight="1">
      <c r="AG2" s="19"/>
      <c r="AH2" s="19"/>
      <c r="AI2" s="19"/>
      <c r="AJ2" s="19"/>
      <c r="AK2" s="19"/>
      <c r="AL2" s="19"/>
      <c r="AM2" s="19"/>
      <c r="AN2" s="19"/>
      <c r="AO2" s="19"/>
      <c r="AP2" s="19"/>
    </row>
    <row r="3" spans="1:44" ht="16.5" customHeight="1">
      <c r="A3" s="37" t="s">
        <v>53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1"/>
    </row>
    <row r="4" spans="1:44" ht="16.5" customHeight="1">
      <c r="A4" s="38" t="s">
        <v>49</v>
      </c>
      <c r="B4" s="38"/>
      <c r="C4" s="38"/>
      <c r="D4" s="39"/>
      <c r="E4" s="86" t="s">
        <v>24</v>
      </c>
      <c r="F4" s="38"/>
      <c r="G4" s="39"/>
      <c r="H4" s="38" t="s">
        <v>55</v>
      </c>
      <c r="I4" s="38"/>
      <c r="J4" s="38"/>
      <c r="K4" s="38"/>
      <c r="L4" s="38"/>
      <c r="M4" s="38"/>
      <c r="N4" s="38"/>
      <c r="O4" s="38"/>
      <c r="P4" s="38"/>
      <c r="Q4" s="95" t="s">
        <v>38</v>
      </c>
      <c r="R4" s="96"/>
      <c r="S4" s="97"/>
      <c r="T4" s="89" t="s">
        <v>35</v>
      </c>
      <c r="U4" s="90"/>
      <c r="V4" s="104"/>
      <c r="W4" s="107" t="s">
        <v>36</v>
      </c>
      <c r="X4" s="108"/>
      <c r="Y4" s="109"/>
      <c r="Z4" s="89" t="s">
        <v>37</v>
      </c>
      <c r="AA4" s="90"/>
      <c r="AB4" s="104"/>
      <c r="AC4" s="89" t="s">
        <v>39</v>
      </c>
      <c r="AD4" s="90"/>
      <c r="AE4" s="90"/>
      <c r="AF4" s="31"/>
    </row>
    <row r="5" spans="1:44" ht="16.5" customHeight="1">
      <c r="A5" s="40"/>
      <c r="B5" s="40"/>
      <c r="C5" s="40"/>
      <c r="D5" s="41"/>
      <c r="E5" s="88"/>
      <c r="F5" s="40"/>
      <c r="G5" s="41"/>
      <c r="H5" s="63"/>
      <c r="I5" s="63"/>
      <c r="J5" s="63"/>
      <c r="K5" s="63"/>
      <c r="L5" s="63"/>
      <c r="M5" s="63"/>
      <c r="N5" s="63"/>
      <c r="O5" s="63"/>
      <c r="P5" s="63"/>
      <c r="Q5" s="98"/>
      <c r="R5" s="99"/>
      <c r="S5" s="100"/>
      <c r="T5" s="91"/>
      <c r="U5" s="92"/>
      <c r="V5" s="105"/>
      <c r="W5" s="110"/>
      <c r="X5" s="111"/>
      <c r="Y5" s="112"/>
      <c r="Z5" s="91"/>
      <c r="AA5" s="92"/>
      <c r="AB5" s="105"/>
      <c r="AC5" s="91"/>
      <c r="AD5" s="92"/>
      <c r="AE5" s="92"/>
      <c r="AF5" s="31"/>
    </row>
    <row r="6" spans="1:44" ht="16.5" customHeight="1">
      <c r="A6" s="40"/>
      <c r="B6" s="40"/>
      <c r="C6" s="40"/>
      <c r="D6" s="41"/>
      <c r="E6" s="88"/>
      <c r="F6" s="40"/>
      <c r="G6" s="41"/>
      <c r="H6" s="86" t="s">
        <v>26</v>
      </c>
      <c r="I6" s="38"/>
      <c r="J6" s="39"/>
      <c r="K6" s="86" t="s">
        <v>27</v>
      </c>
      <c r="L6" s="38"/>
      <c r="M6" s="38"/>
      <c r="N6" s="38" t="s">
        <v>28</v>
      </c>
      <c r="O6" s="38"/>
      <c r="P6" s="38"/>
      <c r="Q6" s="98"/>
      <c r="R6" s="99"/>
      <c r="S6" s="100"/>
      <c r="T6" s="91"/>
      <c r="U6" s="92"/>
      <c r="V6" s="105"/>
      <c r="W6" s="110"/>
      <c r="X6" s="111"/>
      <c r="Y6" s="112"/>
      <c r="Z6" s="91"/>
      <c r="AA6" s="92"/>
      <c r="AB6" s="105"/>
      <c r="AC6" s="91"/>
      <c r="AD6" s="92"/>
      <c r="AE6" s="92"/>
      <c r="AF6" s="31"/>
    </row>
    <row r="7" spans="1:44" ht="16.5" customHeight="1">
      <c r="A7" s="42"/>
      <c r="B7" s="42"/>
      <c r="C7" s="42"/>
      <c r="D7" s="43"/>
      <c r="E7" s="87"/>
      <c r="F7" s="42"/>
      <c r="G7" s="43"/>
      <c r="H7" s="87"/>
      <c r="I7" s="42"/>
      <c r="J7" s="43"/>
      <c r="K7" s="87"/>
      <c r="L7" s="42"/>
      <c r="M7" s="42"/>
      <c r="N7" s="42"/>
      <c r="O7" s="42"/>
      <c r="P7" s="42"/>
      <c r="Q7" s="101"/>
      <c r="R7" s="102"/>
      <c r="S7" s="103"/>
      <c r="T7" s="93"/>
      <c r="U7" s="94"/>
      <c r="V7" s="106"/>
      <c r="W7" s="113"/>
      <c r="X7" s="114"/>
      <c r="Y7" s="115"/>
      <c r="Z7" s="93"/>
      <c r="AA7" s="94"/>
      <c r="AB7" s="106"/>
      <c r="AC7" s="93"/>
      <c r="AD7" s="94"/>
      <c r="AE7" s="94"/>
      <c r="AF7" s="31"/>
    </row>
    <row r="8" spans="1:44" s="20" customFormat="1" ht="16.5" customHeight="1">
      <c r="A8" s="84" t="s">
        <v>0</v>
      </c>
      <c r="B8" s="84"/>
      <c r="C8" s="84"/>
      <c r="D8" s="84"/>
      <c r="E8" s="82">
        <v>1416</v>
      </c>
      <c r="F8" s="82"/>
      <c r="G8" s="82"/>
      <c r="H8" s="82">
        <f>SUM(K8:P8)</f>
        <v>6507</v>
      </c>
      <c r="I8" s="82"/>
      <c r="J8" s="82"/>
      <c r="K8" s="78">
        <v>3205</v>
      </c>
      <c r="L8" s="78"/>
      <c r="M8" s="78"/>
      <c r="N8" s="78">
        <v>3302</v>
      </c>
      <c r="O8" s="78"/>
      <c r="P8" s="78"/>
      <c r="Q8" s="85">
        <v>257.3</v>
      </c>
      <c r="R8" s="85"/>
      <c r="S8" s="85"/>
      <c r="T8" s="73" t="s">
        <v>40</v>
      </c>
      <c r="U8" s="73"/>
      <c r="V8" s="73"/>
      <c r="W8" s="75" t="s">
        <v>40</v>
      </c>
      <c r="X8" s="75"/>
      <c r="Y8" s="75"/>
      <c r="Z8" s="73" t="s">
        <v>40</v>
      </c>
      <c r="AA8" s="73"/>
      <c r="AB8" s="73"/>
      <c r="AC8" s="73" t="s">
        <v>40</v>
      </c>
      <c r="AD8" s="73"/>
      <c r="AE8" s="73"/>
      <c r="AF8" s="31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1:44" s="20" customFormat="1" ht="16.5" customHeight="1">
      <c r="A9" s="83" t="s">
        <v>1</v>
      </c>
      <c r="B9" s="83"/>
      <c r="C9" s="83"/>
      <c r="D9" s="83"/>
      <c r="E9" s="64">
        <v>1476</v>
      </c>
      <c r="F9" s="64"/>
      <c r="G9" s="64"/>
      <c r="H9" s="64">
        <f t="shared" ref="H9:H18" si="0">SUM(K9:P9)</f>
        <v>6952</v>
      </c>
      <c r="I9" s="64"/>
      <c r="J9" s="64"/>
      <c r="K9" s="67">
        <v>3425</v>
      </c>
      <c r="L9" s="67"/>
      <c r="M9" s="67"/>
      <c r="N9" s="67">
        <v>3527</v>
      </c>
      <c r="O9" s="67"/>
      <c r="P9" s="67"/>
      <c r="Q9" s="69">
        <v>274.89999999999998</v>
      </c>
      <c r="R9" s="69"/>
      <c r="S9" s="69"/>
      <c r="T9" s="72" t="s">
        <v>41</v>
      </c>
      <c r="U9" s="72"/>
      <c r="V9" s="72"/>
      <c r="W9" s="74" t="s">
        <v>41</v>
      </c>
      <c r="X9" s="74"/>
      <c r="Y9" s="74"/>
      <c r="Z9" s="67">
        <f>H9-H8</f>
        <v>445</v>
      </c>
      <c r="AA9" s="67"/>
      <c r="AB9" s="67"/>
      <c r="AC9" s="67">
        <f t="shared" ref="AC9:AC18" si="1">Z9/H8*100</f>
        <v>6.838788996465345</v>
      </c>
      <c r="AD9" s="67"/>
      <c r="AE9" s="67"/>
      <c r="AF9" s="31"/>
      <c r="AG9" s="15"/>
      <c r="AH9" s="15"/>
      <c r="AI9" s="15"/>
      <c r="AJ9" s="15"/>
      <c r="AK9" s="15"/>
      <c r="AL9" s="15"/>
      <c r="AM9" s="15"/>
      <c r="AN9" s="15"/>
      <c r="AO9" s="15"/>
      <c r="AP9" s="15"/>
    </row>
    <row r="10" spans="1:44" s="20" customFormat="1" ht="16.5" customHeight="1">
      <c r="A10" s="54" t="s">
        <v>2</v>
      </c>
      <c r="B10" s="54"/>
      <c r="C10" s="54"/>
      <c r="D10" s="54"/>
      <c r="E10" s="64">
        <v>1565</v>
      </c>
      <c r="F10" s="64"/>
      <c r="G10" s="64"/>
      <c r="H10" s="64">
        <f t="shared" si="0"/>
        <v>7397</v>
      </c>
      <c r="I10" s="64"/>
      <c r="J10" s="64"/>
      <c r="K10" s="67">
        <v>3675</v>
      </c>
      <c r="L10" s="67"/>
      <c r="M10" s="67"/>
      <c r="N10" s="67">
        <v>3722</v>
      </c>
      <c r="O10" s="67"/>
      <c r="P10" s="67"/>
      <c r="Q10" s="69">
        <v>292.89999999999998</v>
      </c>
      <c r="R10" s="69"/>
      <c r="S10" s="69"/>
      <c r="T10" s="72" t="s">
        <v>42</v>
      </c>
      <c r="U10" s="72"/>
      <c r="V10" s="72"/>
      <c r="W10" s="74" t="s">
        <v>42</v>
      </c>
      <c r="X10" s="74"/>
      <c r="Y10" s="74"/>
      <c r="Z10" s="67">
        <f t="shared" ref="Z10:Z17" si="2">H10-H9</f>
        <v>445</v>
      </c>
      <c r="AA10" s="67"/>
      <c r="AB10" s="67"/>
      <c r="AC10" s="67">
        <f t="shared" si="1"/>
        <v>6.4010356731875717</v>
      </c>
      <c r="AD10" s="67"/>
      <c r="AE10" s="67"/>
      <c r="AF10" s="31"/>
      <c r="AG10" s="15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1:44" s="20" customFormat="1" ht="16.5" customHeight="1">
      <c r="A11" s="54" t="s">
        <v>3</v>
      </c>
      <c r="B11" s="54"/>
      <c r="C11" s="54"/>
      <c r="D11" s="54"/>
      <c r="E11" s="64">
        <v>1688</v>
      </c>
      <c r="F11" s="64"/>
      <c r="G11" s="64"/>
      <c r="H11" s="64">
        <f t="shared" si="0"/>
        <v>8157</v>
      </c>
      <c r="I11" s="64"/>
      <c r="J11" s="64"/>
      <c r="K11" s="67">
        <v>4024</v>
      </c>
      <c r="L11" s="67"/>
      <c r="M11" s="67"/>
      <c r="N11" s="67">
        <v>4133</v>
      </c>
      <c r="O11" s="67"/>
      <c r="P11" s="67"/>
      <c r="Q11" s="69">
        <v>322.5</v>
      </c>
      <c r="R11" s="69"/>
      <c r="S11" s="69"/>
      <c r="T11" s="72" t="s">
        <v>41</v>
      </c>
      <c r="U11" s="72"/>
      <c r="V11" s="72"/>
      <c r="W11" s="74" t="s">
        <v>41</v>
      </c>
      <c r="X11" s="74"/>
      <c r="Y11" s="74"/>
      <c r="Z11" s="67">
        <f t="shared" si="2"/>
        <v>760</v>
      </c>
      <c r="AA11" s="67"/>
      <c r="AB11" s="67"/>
      <c r="AC11" s="67">
        <f t="shared" si="1"/>
        <v>10.2744355819927</v>
      </c>
      <c r="AD11" s="67"/>
      <c r="AE11" s="67"/>
      <c r="AF11" s="31"/>
      <c r="AG11" s="15"/>
      <c r="AH11" s="15"/>
      <c r="AI11" s="15"/>
      <c r="AJ11" s="15"/>
      <c r="AK11" s="15"/>
      <c r="AL11" s="15"/>
      <c r="AM11" s="15"/>
      <c r="AN11" s="15"/>
      <c r="AO11" s="15"/>
      <c r="AP11" s="15"/>
    </row>
    <row r="12" spans="1:44" s="20" customFormat="1" ht="16.5" customHeight="1">
      <c r="A12" s="54" t="s">
        <v>4</v>
      </c>
      <c r="B12" s="54"/>
      <c r="C12" s="54"/>
      <c r="D12" s="54"/>
      <c r="E12" s="64">
        <v>1798</v>
      </c>
      <c r="F12" s="64"/>
      <c r="G12" s="64"/>
      <c r="H12" s="64">
        <f t="shared" si="0"/>
        <v>8686</v>
      </c>
      <c r="I12" s="64"/>
      <c r="J12" s="64"/>
      <c r="K12" s="67">
        <v>4382</v>
      </c>
      <c r="L12" s="67"/>
      <c r="M12" s="67"/>
      <c r="N12" s="67">
        <v>4304</v>
      </c>
      <c r="O12" s="67"/>
      <c r="P12" s="67"/>
      <c r="Q12" s="69">
        <v>343.5</v>
      </c>
      <c r="R12" s="69"/>
      <c r="S12" s="69"/>
      <c r="T12" s="72" t="s">
        <v>41</v>
      </c>
      <c r="U12" s="72"/>
      <c r="V12" s="72"/>
      <c r="W12" s="74" t="s">
        <v>41</v>
      </c>
      <c r="X12" s="74"/>
      <c r="Y12" s="74"/>
      <c r="Z12" s="67">
        <f t="shared" si="2"/>
        <v>529</v>
      </c>
      <c r="AA12" s="67"/>
      <c r="AB12" s="67"/>
      <c r="AC12" s="67">
        <f t="shared" si="1"/>
        <v>6.4852274120387392</v>
      </c>
      <c r="AD12" s="67"/>
      <c r="AE12" s="67"/>
      <c r="AF12" s="31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44" s="20" customFormat="1" ht="16.5" customHeight="1">
      <c r="A13" s="54" t="s">
        <v>5</v>
      </c>
      <c r="B13" s="54"/>
      <c r="C13" s="54"/>
      <c r="D13" s="54"/>
      <c r="E13" s="64">
        <v>2369</v>
      </c>
      <c r="F13" s="64"/>
      <c r="G13" s="64"/>
      <c r="H13" s="64">
        <f t="shared" si="0"/>
        <v>10857</v>
      </c>
      <c r="I13" s="64"/>
      <c r="J13" s="64"/>
      <c r="K13" s="67">
        <v>5247</v>
      </c>
      <c r="L13" s="67"/>
      <c r="M13" s="67"/>
      <c r="N13" s="67">
        <v>5610</v>
      </c>
      <c r="O13" s="67"/>
      <c r="P13" s="67"/>
      <c r="Q13" s="69">
        <v>429.3</v>
      </c>
      <c r="R13" s="69"/>
      <c r="S13" s="69"/>
      <c r="T13" s="72" t="s">
        <v>41</v>
      </c>
      <c r="U13" s="72"/>
      <c r="V13" s="72"/>
      <c r="W13" s="74" t="s">
        <v>41</v>
      </c>
      <c r="X13" s="74"/>
      <c r="Y13" s="74"/>
      <c r="Z13" s="67">
        <f t="shared" si="2"/>
        <v>2171</v>
      </c>
      <c r="AA13" s="67"/>
      <c r="AB13" s="67"/>
      <c r="AC13" s="67">
        <f t="shared" si="1"/>
        <v>24.994243610407551</v>
      </c>
      <c r="AD13" s="67"/>
      <c r="AE13" s="67"/>
      <c r="AF13" s="31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  <row r="14" spans="1:44" s="20" customFormat="1" ht="16.5" customHeight="1">
      <c r="A14" s="54" t="s">
        <v>6</v>
      </c>
      <c r="B14" s="54"/>
      <c r="C14" s="54"/>
      <c r="D14" s="54"/>
      <c r="E14" s="64">
        <v>2348</v>
      </c>
      <c r="F14" s="64"/>
      <c r="G14" s="64"/>
      <c r="H14" s="64">
        <f t="shared" si="0"/>
        <v>11118</v>
      </c>
      <c r="I14" s="64"/>
      <c r="J14" s="64"/>
      <c r="K14" s="67">
        <v>5375</v>
      </c>
      <c r="L14" s="67"/>
      <c r="M14" s="67"/>
      <c r="N14" s="67">
        <v>5743</v>
      </c>
      <c r="O14" s="67"/>
      <c r="P14" s="67"/>
      <c r="Q14" s="69">
        <v>439.6</v>
      </c>
      <c r="R14" s="69"/>
      <c r="S14" s="69"/>
      <c r="T14" s="72" t="s">
        <v>41</v>
      </c>
      <c r="U14" s="72"/>
      <c r="V14" s="72"/>
      <c r="W14" s="74" t="s">
        <v>41</v>
      </c>
      <c r="X14" s="74"/>
      <c r="Y14" s="74"/>
      <c r="Z14" s="67">
        <f t="shared" si="2"/>
        <v>261</v>
      </c>
      <c r="AA14" s="67"/>
      <c r="AB14" s="67"/>
      <c r="AC14" s="67">
        <f t="shared" si="1"/>
        <v>2.4039789997236807</v>
      </c>
      <c r="AD14" s="67"/>
      <c r="AE14" s="67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0"/>
      <c r="AR14" s="30"/>
    </row>
    <row r="15" spans="1:44" s="20" customFormat="1" ht="16.5" customHeight="1">
      <c r="A15" s="54" t="s">
        <v>7</v>
      </c>
      <c r="B15" s="54"/>
      <c r="C15" s="54"/>
      <c r="D15" s="54"/>
      <c r="E15" s="64">
        <v>2457</v>
      </c>
      <c r="F15" s="64"/>
      <c r="G15" s="64"/>
      <c r="H15" s="64">
        <f t="shared" si="0"/>
        <v>11674</v>
      </c>
      <c r="I15" s="64"/>
      <c r="J15" s="64"/>
      <c r="K15" s="67">
        <v>5628</v>
      </c>
      <c r="L15" s="67"/>
      <c r="M15" s="67"/>
      <c r="N15" s="67">
        <v>6046</v>
      </c>
      <c r="O15" s="67"/>
      <c r="P15" s="67"/>
      <c r="Q15" s="69">
        <v>461.6</v>
      </c>
      <c r="R15" s="69"/>
      <c r="S15" s="69"/>
      <c r="T15" s="72" t="s">
        <v>41</v>
      </c>
      <c r="U15" s="72"/>
      <c r="V15" s="72"/>
      <c r="W15" s="74" t="s">
        <v>41</v>
      </c>
      <c r="X15" s="74"/>
      <c r="Y15" s="74"/>
      <c r="Z15" s="67">
        <f t="shared" si="2"/>
        <v>556</v>
      </c>
      <c r="AA15" s="67"/>
      <c r="AB15" s="67"/>
      <c r="AC15" s="67">
        <f t="shared" si="1"/>
        <v>5.0008994423457453</v>
      </c>
      <c r="AD15" s="67"/>
      <c r="AE15" s="67"/>
      <c r="AF15" s="31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</row>
    <row r="16" spans="1:44" s="20" customFormat="1" ht="16.5" customHeight="1">
      <c r="A16" s="54" t="s">
        <v>8</v>
      </c>
      <c r="B16" s="54"/>
      <c r="C16" s="54"/>
      <c r="D16" s="54"/>
      <c r="E16" s="64">
        <v>2523</v>
      </c>
      <c r="F16" s="64"/>
      <c r="G16" s="64"/>
      <c r="H16" s="64">
        <f t="shared" si="0"/>
        <v>11825</v>
      </c>
      <c r="I16" s="64"/>
      <c r="J16" s="64"/>
      <c r="K16" s="67">
        <v>5760</v>
      </c>
      <c r="L16" s="67"/>
      <c r="M16" s="67"/>
      <c r="N16" s="67">
        <v>6065</v>
      </c>
      <c r="O16" s="67"/>
      <c r="P16" s="67"/>
      <c r="Q16" s="69">
        <v>467.6</v>
      </c>
      <c r="R16" s="69"/>
      <c r="S16" s="69"/>
      <c r="T16" s="72" t="s">
        <v>41</v>
      </c>
      <c r="U16" s="72"/>
      <c r="V16" s="72"/>
      <c r="W16" s="74" t="s">
        <v>41</v>
      </c>
      <c r="X16" s="74"/>
      <c r="Y16" s="74"/>
      <c r="Z16" s="67">
        <f t="shared" si="2"/>
        <v>151</v>
      </c>
      <c r="AA16" s="67"/>
      <c r="AB16" s="67"/>
      <c r="AC16" s="67">
        <f t="shared" si="1"/>
        <v>1.2934726743189995</v>
      </c>
      <c r="AD16" s="67"/>
      <c r="AE16" s="67"/>
      <c r="AG16" s="65" t="s">
        <v>52</v>
      </c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</row>
    <row r="17" spans="1:44" s="20" customFormat="1" ht="16.5" customHeight="1">
      <c r="A17" s="54" t="s">
        <v>9</v>
      </c>
      <c r="B17" s="54"/>
      <c r="C17" s="54"/>
      <c r="D17" s="54"/>
      <c r="E17" s="64">
        <v>4015</v>
      </c>
      <c r="F17" s="64"/>
      <c r="G17" s="64"/>
      <c r="H17" s="64">
        <f t="shared" si="0"/>
        <v>17533</v>
      </c>
      <c r="I17" s="64"/>
      <c r="J17" s="64"/>
      <c r="K17" s="67">
        <v>8940</v>
      </c>
      <c r="L17" s="67"/>
      <c r="M17" s="67"/>
      <c r="N17" s="67">
        <v>8593</v>
      </c>
      <c r="O17" s="67"/>
      <c r="P17" s="67"/>
      <c r="Q17" s="69">
        <v>693.3</v>
      </c>
      <c r="R17" s="69"/>
      <c r="S17" s="69"/>
      <c r="T17" s="72" t="s">
        <v>41</v>
      </c>
      <c r="U17" s="72"/>
      <c r="V17" s="72"/>
      <c r="W17" s="74" t="s">
        <v>41</v>
      </c>
      <c r="X17" s="74"/>
      <c r="Y17" s="74"/>
      <c r="Z17" s="67">
        <f t="shared" si="2"/>
        <v>5708</v>
      </c>
      <c r="AA17" s="67"/>
      <c r="AB17" s="67"/>
      <c r="AC17" s="67">
        <f t="shared" si="1"/>
        <v>48.270613107822406</v>
      </c>
      <c r="AD17" s="67"/>
      <c r="AE17" s="67"/>
      <c r="AG17" s="38" t="s">
        <v>24</v>
      </c>
      <c r="AH17" s="38"/>
      <c r="AI17" s="39"/>
      <c r="AJ17" s="63" t="s">
        <v>25</v>
      </c>
      <c r="AK17" s="63"/>
      <c r="AL17" s="63"/>
      <c r="AM17" s="63"/>
      <c r="AN17" s="63"/>
      <c r="AO17" s="63"/>
      <c r="AP17" s="63"/>
      <c r="AQ17" s="63"/>
      <c r="AR17" s="63"/>
    </row>
    <row r="18" spans="1:44" s="20" customFormat="1" ht="16.5" customHeight="1">
      <c r="A18" s="54" t="s">
        <v>10</v>
      </c>
      <c r="B18" s="54"/>
      <c r="C18" s="54"/>
      <c r="D18" s="54"/>
      <c r="E18" s="64">
        <v>8839</v>
      </c>
      <c r="F18" s="64"/>
      <c r="G18" s="64"/>
      <c r="H18" s="64">
        <f t="shared" si="0"/>
        <v>33701</v>
      </c>
      <c r="I18" s="64"/>
      <c r="J18" s="64"/>
      <c r="K18" s="67">
        <v>17244</v>
      </c>
      <c r="L18" s="67"/>
      <c r="M18" s="67"/>
      <c r="N18" s="67">
        <v>16457</v>
      </c>
      <c r="O18" s="67"/>
      <c r="P18" s="67"/>
      <c r="Q18" s="69">
        <v>1332.6</v>
      </c>
      <c r="R18" s="69"/>
      <c r="S18" s="69"/>
      <c r="T18" s="72" t="s">
        <v>41</v>
      </c>
      <c r="U18" s="72"/>
      <c r="V18" s="72"/>
      <c r="W18" s="74" t="s">
        <v>41</v>
      </c>
      <c r="X18" s="74"/>
      <c r="Y18" s="74"/>
      <c r="Z18" s="67">
        <f>H18-H17</f>
        <v>16168</v>
      </c>
      <c r="AA18" s="67"/>
      <c r="AB18" s="67"/>
      <c r="AC18" s="67">
        <f t="shared" si="1"/>
        <v>92.214680887469342</v>
      </c>
      <c r="AD18" s="67"/>
      <c r="AE18" s="67"/>
      <c r="AG18" s="42"/>
      <c r="AH18" s="42"/>
      <c r="AI18" s="43"/>
      <c r="AJ18" s="76" t="s">
        <v>26</v>
      </c>
      <c r="AK18" s="77"/>
      <c r="AL18" s="81"/>
      <c r="AM18" s="76" t="s">
        <v>27</v>
      </c>
      <c r="AN18" s="77"/>
      <c r="AO18" s="77"/>
      <c r="AP18" s="42" t="s">
        <v>28</v>
      </c>
      <c r="AQ18" s="42"/>
      <c r="AR18" s="42"/>
    </row>
    <row r="19" spans="1:44" s="20" customFormat="1" ht="16.5" customHeight="1">
      <c r="A19" s="54" t="s">
        <v>11</v>
      </c>
      <c r="B19" s="54"/>
      <c r="C19" s="54"/>
      <c r="D19" s="54"/>
      <c r="E19" s="70" t="s">
        <v>50</v>
      </c>
      <c r="F19" s="64"/>
      <c r="G19" s="64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G19" s="82">
        <v>10506</v>
      </c>
      <c r="AH19" s="82"/>
      <c r="AI19" s="82"/>
      <c r="AJ19" s="82">
        <v>36691</v>
      </c>
      <c r="AK19" s="82"/>
      <c r="AL19" s="82"/>
      <c r="AM19" s="78">
        <v>18788</v>
      </c>
      <c r="AN19" s="78"/>
      <c r="AO19" s="78"/>
      <c r="AP19" s="79">
        <v>17903</v>
      </c>
      <c r="AQ19" s="79"/>
      <c r="AR19" s="79"/>
    </row>
    <row r="20" spans="1:44" s="20" customFormat="1" ht="16.5" customHeight="1">
      <c r="A20" s="54" t="s">
        <v>12</v>
      </c>
      <c r="B20" s="54"/>
      <c r="C20" s="54"/>
      <c r="D20" s="54"/>
      <c r="E20" s="64">
        <v>14364</v>
      </c>
      <c r="F20" s="64"/>
      <c r="G20" s="64"/>
      <c r="H20" s="64">
        <f t="shared" ref="H20:H41" si="3">SUM(K20:P20)</f>
        <v>52732</v>
      </c>
      <c r="I20" s="64"/>
      <c r="J20" s="64"/>
      <c r="K20" s="67">
        <v>26542</v>
      </c>
      <c r="L20" s="67"/>
      <c r="M20" s="67"/>
      <c r="N20" s="67">
        <v>26190</v>
      </c>
      <c r="O20" s="67"/>
      <c r="P20" s="67"/>
      <c r="Q20" s="69">
        <v>2085.1</v>
      </c>
      <c r="R20" s="69"/>
      <c r="S20" s="69"/>
      <c r="T20" s="72" t="s">
        <v>41</v>
      </c>
      <c r="U20" s="72"/>
      <c r="V20" s="72"/>
      <c r="W20" s="74" t="s">
        <v>41</v>
      </c>
      <c r="X20" s="74"/>
      <c r="Y20" s="74"/>
      <c r="Z20" s="67">
        <f>H20-H18</f>
        <v>19031</v>
      </c>
      <c r="AA20" s="67"/>
      <c r="AB20" s="67"/>
      <c r="AC20" s="68">
        <f>Z20/H18*100</f>
        <v>56.470134417376336</v>
      </c>
      <c r="AD20" s="68"/>
      <c r="AE20" s="68"/>
      <c r="AF20" s="1"/>
      <c r="AG20" s="64">
        <v>14885</v>
      </c>
      <c r="AH20" s="64"/>
      <c r="AI20" s="64"/>
      <c r="AJ20" s="64">
        <v>52354</v>
      </c>
      <c r="AK20" s="64"/>
      <c r="AL20" s="64"/>
      <c r="AM20" s="67">
        <v>26443</v>
      </c>
      <c r="AN20" s="67"/>
      <c r="AO20" s="67"/>
      <c r="AP20" s="67">
        <v>25911</v>
      </c>
      <c r="AQ20" s="67"/>
      <c r="AR20" s="67"/>
    </row>
    <row r="21" spans="1:44" s="20" customFormat="1" ht="16.5" customHeight="1">
      <c r="A21" s="54" t="s">
        <v>13</v>
      </c>
      <c r="B21" s="54"/>
      <c r="C21" s="54"/>
      <c r="D21" s="54"/>
      <c r="E21" s="64">
        <v>17227</v>
      </c>
      <c r="F21" s="64"/>
      <c r="G21" s="64"/>
      <c r="H21" s="64">
        <f t="shared" si="3"/>
        <v>61425</v>
      </c>
      <c r="I21" s="64"/>
      <c r="J21" s="64"/>
      <c r="K21" s="67">
        <v>30611</v>
      </c>
      <c r="L21" s="67"/>
      <c r="M21" s="67"/>
      <c r="N21" s="67">
        <v>30814</v>
      </c>
      <c r="O21" s="67"/>
      <c r="P21" s="67"/>
      <c r="Q21" s="69">
        <v>2428.8000000000002</v>
      </c>
      <c r="R21" s="69"/>
      <c r="S21" s="69"/>
      <c r="T21" s="72" t="s">
        <v>41</v>
      </c>
      <c r="U21" s="72"/>
      <c r="V21" s="72"/>
      <c r="W21" s="74" t="s">
        <v>41</v>
      </c>
      <c r="X21" s="74"/>
      <c r="Y21" s="74"/>
      <c r="Z21" s="67">
        <f>H21-H20</f>
        <v>8693</v>
      </c>
      <c r="AA21" s="67"/>
      <c r="AB21" s="67"/>
      <c r="AC21" s="68">
        <f>Z21/H20*100</f>
        <v>16.485246150345141</v>
      </c>
      <c r="AD21" s="68"/>
      <c r="AE21" s="68"/>
      <c r="AF21" s="1"/>
      <c r="AG21" s="64">
        <v>17097</v>
      </c>
      <c r="AH21" s="64"/>
      <c r="AI21" s="64"/>
      <c r="AJ21" s="64">
        <v>61043</v>
      </c>
      <c r="AK21" s="64"/>
      <c r="AL21" s="64"/>
      <c r="AM21" s="67">
        <v>30644</v>
      </c>
      <c r="AN21" s="67"/>
      <c r="AO21" s="67"/>
      <c r="AP21" s="67">
        <v>30399</v>
      </c>
      <c r="AQ21" s="67"/>
      <c r="AR21" s="67"/>
    </row>
    <row r="22" spans="1:44" s="20" customFormat="1" ht="16.5" customHeight="1">
      <c r="A22" s="54" t="s">
        <v>14</v>
      </c>
      <c r="B22" s="54"/>
      <c r="C22" s="54"/>
      <c r="D22" s="54"/>
      <c r="E22" s="64">
        <v>18359</v>
      </c>
      <c r="F22" s="64"/>
      <c r="G22" s="64"/>
      <c r="H22" s="64">
        <f t="shared" si="3"/>
        <v>64205</v>
      </c>
      <c r="I22" s="64"/>
      <c r="J22" s="64"/>
      <c r="K22" s="67">
        <v>31838</v>
      </c>
      <c r="L22" s="67"/>
      <c r="M22" s="67"/>
      <c r="N22" s="67">
        <v>32367</v>
      </c>
      <c r="O22" s="67"/>
      <c r="P22" s="67"/>
      <c r="Q22" s="69">
        <v>2538.8000000000002</v>
      </c>
      <c r="R22" s="69"/>
      <c r="S22" s="69"/>
      <c r="T22" s="67">
        <v>76</v>
      </c>
      <c r="U22" s="67"/>
      <c r="V22" s="67"/>
      <c r="W22" s="68">
        <v>0.12</v>
      </c>
      <c r="X22" s="68"/>
      <c r="Y22" s="68"/>
      <c r="Z22" s="67">
        <f>H22-H21</f>
        <v>2780</v>
      </c>
      <c r="AA22" s="67"/>
      <c r="AB22" s="67"/>
      <c r="AC22" s="68">
        <f>Z22/H21*100</f>
        <v>4.5258445258445263</v>
      </c>
      <c r="AD22" s="68"/>
      <c r="AE22" s="68"/>
      <c r="AF22" s="1"/>
      <c r="AG22" s="64">
        <v>18787</v>
      </c>
      <c r="AH22" s="64"/>
      <c r="AI22" s="64"/>
      <c r="AJ22" s="64">
        <v>64092</v>
      </c>
      <c r="AK22" s="64"/>
      <c r="AL22" s="64"/>
      <c r="AM22" s="67">
        <v>31875</v>
      </c>
      <c r="AN22" s="67"/>
      <c r="AO22" s="67"/>
      <c r="AP22" s="67">
        <v>32217</v>
      </c>
      <c r="AQ22" s="67"/>
      <c r="AR22" s="67"/>
    </row>
    <row r="23" spans="1:44" s="20" customFormat="1" ht="16.5" customHeight="1">
      <c r="A23" s="54" t="s">
        <v>47</v>
      </c>
      <c r="B23" s="54"/>
      <c r="C23" s="54"/>
      <c r="D23" s="54"/>
      <c r="E23" s="36">
        <v>19504</v>
      </c>
      <c r="F23" s="36"/>
      <c r="G23" s="36"/>
      <c r="H23" s="36">
        <f t="shared" si="3"/>
        <v>65308</v>
      </c>
      <c r="I23" s="36"/>
      <c r="J23" s="36"/>
      <c r="K23" s="46">
        <v>32250</v>
      </c>
      <c r="L23" s="46"/>
      <c r="M23" s="46"/>
      <c r="N23" s="46">
        <v>33058</v>
      </c>
      <c r="O23" s="46"/>
      <c r="P23" s="46"/>
      <c r="Q23" s="47">
        <v>2555.1</v>
      </c>
      <c r="R23" s="47"/>
      <c r="S23" s="47"/>
      <c r="T23" s="46">
        <f>H23-65432</f>
        <v>-124</v>
      </c>
      <c r="U23" s="46"/>
      <c r="V23" s="46"/>
      <c r="W23" s="48">
        <f>T23/65432*100</f>
        <v>-0.18950972001467173</v>
      </c>
      <c r="X23" s="48"/>
      <c r="Y23" s="48"/>
      <c r="Z23" s="46">
        <f>H23-H22</f>
        <v>1103</v>
      </c>
      <c r="AA23" s="46"/>
      <c r="AB23" s="46"/>
      <c r="AC23" s="53">
        <f>Z23/H22*100</f>
        <v>1.7179347402850245</v>
      </c>
      <c r="AD23" s="53"/>
      <c r="AE23" s="53"/>
      <c r="AF23" s="1"/>
      <c r="AG23" s="55">
        <v>20046</v>
      </c>
      <c r="AH23" s="55"/>
      <c r="AI23" s="55"/>
      <c r="AJ23" s="55">
        <v>65808</v>
      </c>
      <c r="AK23" s="55"/>
      <c r="AL23" s="55"/>
      <c r="AM23" s="52">
        <v>32635</v>
      </c>
      <c r="AN23" s="52"/>
      <c r="AO23" s="52"/>
      <c r="AP23" s="52">
        <v>33173</v>
      </c>
      <c r="AQ23" s="52"/>
      <c r="AR23" s="52"/>
    </row>
    <row r="24" spans="1:44" s="20" customFormat="1" ht="16.5" customHeight="1">
      <c r="A24" s="45" t="s">
        <v>15</v>
      </c>
      <c r="B24" s="45"/>
      <c r="C24" s="45"/>
      <c r="D24" s="45"/>
      <c r="E24" s="44">
        <v>19826</v>
      </c>
      <c r="F24" s="44"/>
      <c r="G24" s="44"/>
      <c r="H24" s="44">
        <f t="shared" si="3"/>
        <v>65649</v>
      </c>
      <c r="I24" s="44"/>
      <c r="J24" s="44"/>
      <c r="K24" s="50">
        <v>32362</v>
      </c>
      <c r="L24" s="50"/>
      <c r="M24" s="50"/>
      <c r="N24" s="50">
        <v>33287</v>
      </c>
      <c r="O24" s="50"/>
      <c r="P24" s="50"/>
      <c r="Q24" s="51">
        <v>2569.4</v>
      </c>
      <c r="R24" s="51"/>
      <c r="S24" s="51"/>
      <c r="T24" s="50">
        <f t="shared" ref="T24:T39" si="4">H24-H23</f>
        <v>341</v>
      </c>
      <c r="U24" s="50"/>
      <c r="V24" s="50"/>
      <c r="W24" s="59">
        <f t="shared" ref="W24:W40" si="5">T24/H23*100</f>
        <v>0.52214123843939486</v>
      </c>
      <c r="X24" s="59"/>
      <c r="Y24" s="59"/>
      <c r="Z24" s="60" t="s">
        <v>41</v>
      </c>
      <c r="AA24" s="60"/>
      <c r="AB24" s="60"/>
      <c r="AC24" s="60" t="s">
        <v>41</v>
      </c>
      <c r="AD24" s="60"/>
      <c r="AE24" s="60"/>
      <c r="AF24" s="1"/>
      <c r="AG24" s="44">
        <v>20447</v>
      </c>
      <c r="AH24" s="44"/>
      <c r="AI24" s="44"/>
      <c r="AJ24" s="44">
        <v>66200</v>
      </c>
      <c r="AK24" s="44"/>
      <c r="AL24" s="44"/>
      <c r="AM24" s="50">
        <v>32852</v>
      </c>
      <c r="AN24" s="50"/>
      <c r="AO24" s="50"/>
      <c r="AP24" s="62">
        <v>33348</v>
      </c>
      <c r="AQ24" s="62"/>
      <c r="AR24" s="46"/>
    </row>
    <row r="25" spans="1:44" s="20" customFormat="1" ht="16.5" customHeight="1">
      <c r="A25" s="80" t="s">
        <v>16</v>
      </c>
      <c r="B25" s="80"/>
      <c r="C25" s="80"/>
      <c r="D25" s="80"/>
      <c r="E25" s="36">
        <v>20275</v>
      </c>
      <c r="F25" s="36"/>
      <c r="G25" s="36"/>
      <c r="H25" s="36">
        <f t="shared" si="3"/>
        <v>66380</v>
      </c>
      <c r="I25" s="36"/>
      <c r="J25" s="36"/>
      <c r="K25" s="46">
        <v>32665</v>
      </c>
      <c r="L25" s="46"/>
      <c r="M25" s="46"/>
      <c r="N25" s="46">
        <v>33715</v>
      </c>
      <c r="O25" s="46"/>
      <c r="P25" s="46"/>
      <c r="Q25" s="47">
        <v>2598</v>
      </c>
      <c r="R25" s="47"/>
      <c r="S25" s="47"/>
      <c r="T25" s="46">
        <f t="shared" si="4"/>
        <v>731</v>
      </c>
      <c r="U25" s="46"/>
      <c r="V25" s="46"/>
      <c r="W25" s="48">
        <f t="shared" si="5"/>
        <v>1.1134975399472955</v>
      </c>
      <c r="X25" s="48"/>
      <c r="Y25" s="48"/>
      <c r="Z25" s="49" t="s">
        <v>41</v>
      </c>
      <c r="AA25" s="49"/>
      <c r="AB25" s="49"/>
      <c r="AC25" s="49" t="s">
        <v>41</v>
      </c>
      <c r="AD25" s="49"/>
      <c r="AE25" s="49"/>
      <c r="AF25" s="1"/>
      <c r="AG25" s="36">
        <v>20998</v>
      </c>
      <c r="AH25" s="36"/>
      <c r="AI25" s="36"/>
      <c r="AJ25" s="36">
        <v>66885</v>
      </c>
      <c r="AK25" s="36"/>
      <c r="AL25" s="36"/>
      <c r="AM25" s="46">
        <v>33153</v>
      </c>
      <c r="AN25" s="46"/>
      <c r="AO25" s="46"/>
      <c r="AP25" s="62">
        <v>33732</v>
      </c>
      <c r="AQ25" s="62"/>
      <c r="AR25" s="46"/>
    </row>
    <row r="26" spans="1:44" s="20" customFormat="1" ht="16.5" customHeight="1">
      <c r="A26" s="80" t="s">
        <v>17</v>
      </c>
      <c r="B26" s="80"/>
      <c r="C26" s="80"/>
      <c r="D26" s="80"/>
      <c r="E26" s="36">
        <v>20666</v>
      </c>
      <c r="F26" s="36"/>
      <c r="G26" s="36"/>
      <c r="H26" s="36">
        <f t="shared" si="3"/>
        <v>66891</v>
      </c>
      <c r="I26" s="36"/>
      <c r="J26" s="36"/>
      <c r="K26" s="46">
        <v>32859</v>
      </c>
      <c r="L26" s="46"/>
      <c r="M26" s="46"/>
      <c r="N26" s="46">
        <v>34032</v>
      </c>
      <c r="O26" s="46"/>
      <c r="P26" s="46"/>
      <c r="Q26" s="47">
        <v>2618</v>
      </c>
      <c r="R26" s="47"/>
      <c r="S26" s="47"/>
      <c r="T26" s="46">
        <f t="shared" si="4"/>
        <v>511</v>
      </c>
      <c r="U26" s="46"/>
      <c r="V26" s="46"/>
      <c r="W26" s="48">
        <f t="shared" si="5"/>
        <v>0.76981018379029831</v>
      </c>
      <c r="X26" s="48"/>
      <c r="Y26" s="48"/>
      <c r="Z26" s="49" t="s">
        <v>41</v>
      </c>
      <c r="AA26" s="49"/>
      <c r="AB26" s="49"/>
      <c r="AC26" s="49" t="s">
        <v>41</v>
      </c>
      <c r="AD26" s="49"/>
      <c r="AE26" s="49"/>
      <c r="AF26" s="1"/>
      <c r="AG26" s="36">
        <v>21326</v>
      </c>
      <c r="AH26" s="36"/>
      <c r="AI26" s="36"/>
      <c r="AJ26" s="36">
        <v>67377</v>
      </c>
      <c r="AK26" s="36"/>
      <c r="AL26" s="36"/>
      <c r="AM26" s="46">
        <v>33298</v>
      </c>
      <c r="AN26" s="46"/>
      <c r="AO26" s="46"/>
      <c r="AP26" s="62">
        <v>34079</v>
      </c>
      <c r="AQ26" s="62"/>
      <c r="AR26" s="46"/>
    </row>
    <row r="27" spans="1:44" s="20" customFormat="1" ht="16.5" customHeight="1">
      <c r="A27" s="61" t="s">
        <v>18</v>
      </c>
      <c r="B27" s="61"/>
      <c r="C27" s="61"/>
      <c r="D27" s="61"/>
      <c r="E27" s="55">
        <v>21756</v>
      </c>
      <c r="F27" s="55"/>
      <c r="G27" s="55"/>
      <c r="H27" s="55">
        <f t="shared" si="3"/>
        <v>69609</v>
      </c>
      <c r="I27" s="55"/>
      <c r="J27" s="55"/>
      <c r="K27" s="52">
        <v>34135</v>
      </c>
      <c r="L27" s="52"/>
      <c r="M27" s="52"/>
      <c r="N27" s="52">
        <v>35474</v>
      </c>
      <c r="O27" s="52"/>
      <c r="P27" s="52"/>
      <c r="Q27" s="57">
        <v>2724.4</v>
      </c>
      <c r="R27" s="57"/>
      <c r="S27" s="57"/>
      <c r="T27" s="52">
        <f t="shared" si="4"/>
        <v>2718</v>
      </c>
      <c r="U27" s="52"/>
      <c r="V27" s="52"/>
      <c r="W27" s="53">
        <f t="shared" si="5"/>
        <v>4.0633269049647929</v>
      </c>
      <c r="X27" s="53"/>
      <c r="Y27" s="53"/>
      <c r="Z27" s="56" t="s">
        <v>41</v>
      </c>
      <c r="AA27" s="56"/>
      <c r="AB27" s="56"/>
      <c r="AC27" s="56" t="s">
        <v>41</v>
      </c>
      <c r="AD27" s="56"/>
      <c r="AE27" s="56"/>
      <c r="AF27" s="1"/>
      <c r="AG27" s="55">
        <v>22786</v>
      </c>
      <c r="AH27" s="55"/>
      <c r="AI27" s="55"/>
      <c r="AJ27" s="55">
        <v>69694</v>
      </c>
      <c r="AK27" s="55"/>
      <c r="AL27" s="55"/>
      <c r="AM27" s="52">
        <v>34563</v>
      </c>
      <c r="AN27" s="52"/>
      <c r="AO27" s="52"/>
      <c r="AP27" s="52">
        <v>35401</v>
      </c>
      <c r="AQ27" s="52"/>
      <c r="AR27" s="52"/>
    </row>
    <row r="28" spans="1:44" s="20" customFormat="1" ht="16.5" customHeight="1">
      <c r="A28" s="54" t="s">
        <v>19</v>
      </c>
      <c r="B28" s="54"/>
      <c r="C28" s="54"/>
      <c r="D28" s="54"/>
      <c r="E28" s="55">
        <v>22896</v>
      </c>
      <c r="F28" s="55"/>
      <c r="G28" s="55"/>
      <c r="H28" s="55">
        <f t="shared" si="3"/>
        <v>72404</v>
      </c>
      <c r="I28" s="55"/>
      <c r="J28" s="55"/>
      <c r="K28" s="52">
        <v>35436</v>
      </c>
      <c r="L28" s="52"/>
      <c r="M28" s="52"/>
      <c r="N28" s="52">
        <v>36968</v>
      </c>
      <c r="O28" s="52"/>
      <c r="P28" s="52"/>
      <c r="Q28" s="57">
        <v>2833.8</v>
      </c>
      <c r="R28" s="57"/>
      <c r="S28" s="57"/>
      <c r="T28" s="52">
        <f t="shared" si="4"/>
        <v>2795</v>
      </c>
      <c r="U28" s="52"/>
      <c r="V28" s="52"/>
      <c r="W28" s="53">
        <f>T28/H27*100</f>
        <v>4.0152853797641104</v>
      </c>
      <c r="X28" s="53"/>
      <c r="Y28" s="53"/>
      <c r="Z28" s="52">
        <f>H28-H23</f>
        <v>7096</v>
      </c>
      <c r="AA28" s="52"/>
      <c r="AB28" s="52"/>
      <c r="AC28" s="53">
        <f>Z28/H23*100</f>
        <v>10.865437618668464</v>
      </c>
      <c r="AD28" s="53"/>
      <c r="AE28" s="53"/>
      <c r="AF28" s="1"/>
      <c r="AG28" s="55">
        <v>24215</v>
      </c>
      <c r="AH28" s="55"/>
      <c r="AI28" s="55"/>
      <c r="AJ28" s="55">
        <v>73260</v>
      </c>
      <c r="AK28" s="55"/>
      <c r="AL28" s="55"/>
      <c r="AM28" s="52">
        <v>36159</v>
      </c>
      <c r="AN28" s="52"/>
      <c r="AO28" s="52"/>
      <c r="AP28" s="52">
        <v>37101</v>
      </c>
      <c r="AQ28" s="52"/>
      <c r="AR28" s="52"/>
    </row>
    <row r="29" spans="1:44" s="20" customFormat="1" ht="16.5" customHeight="1">
      <c r="A29" s="45" t="s">
        <v>20</v>
      </c>
      <c r="B29" s="45"/>
      <c r="C29" s="45"/>
      <c r="D29" s="45"/>
      <c r="E29" s="36">
        <v>23591</v>
      </c>
      <c r="F29" s="36"/>
      <c r="G29" s="36"/>
      <c r="H29" s="36">
        <f t="shared" si="3"/>
        <v>73843</v>
      </c>
      <c r="I29" s="36"/>
      <c r="J29" s="36"/>
      <c r="K29" s="46">
        <v>36128</v>
      </c>
      <c r="L29" s="46"/>
      <c r="M29" s="46"/>
      <c r="N29" s="46">
        <v>37715</v>
      </c>
      <c r="O29" s="46"/>
      <c r="P29" s="46"/>
      <c r="Q29" s="47">
        <v>2890.1</v>
      </c>
      <c r="R29" s="47"/>
      <c r="S29" s="47"/>
      <c r="T29" s="46">
        <f t="shared" si="4"/>
        <v>1439</v>
      </c>
      <c r="U29" s="46"/>
      <c r="V29" s="46"/>
      <c r="W29" s="48">
        <f t="shared" si="5"/>
        <v>1.9874592563946742</v>
      </c>
      <c r="X29" s="48"/>
      <c r="Y29" s="48"/>
      <c r="Z29" s="49" t="s">
        <v>41</v>
      </c>
      <c r="AA29" s="49"/>
      <c r="AB29" s="49"/>
      <c r="AC29" s="49" t="s">
        <v>41</v>
      </c>
      <c r="AD29" s="49"/>
      <c r="AE29" s="49"/>
      <c r="AF29" s="1"/>
      <c r="AG29" s="44">
        <v>24977</v>
      </c>
      <c r="AH29" s="44"/>
      <c r="AI29" s="44"/>
      <c r="AJ29" s="44">
        <v>74651</v>
      </c>
      <c r="AK29" s="44"/>
      <c r="AL29" s="44"/>
      <c r="AM29" s="50">
        <v>36838</v>
      </c>
      <c r="AN29" s="50"/>
      <c r="AO29" s="50"/>
      <c r="AP29" s="62">
        <v>37813</v>
      </c>
      <c r="AQ29" s="62"/>
      <c r="AR29" s="46"/>
    </row>
    <row r="30" spans="1:44" s="20" customFormat="1" ht="16.5" customHeight="1">
      <c r="A30" s="80" t="s">
        <v>21</v>
      </c>
      <c r="B30" s="80"/>
      <c r="C30" s="80"/>
      <c r="D30" s="80"/>
      <c r="E30" s="36">
        <v>24249</v>
      </c>
      <c r="F30" s="36"/>
      <c r="G30" s="36"/>
      <c r="H30" s="36">
        <f t="shared" si="3"/>
        <v>74882</v>
      </c>
      <c r="I30" s="36"/>
      <c r="J30" s="36"/>
      <c r="K30" s="46">
        <v>36603</v>
      </c>
      <c r="L30" s="46"/>
      <c r="M30" s="46"/>
      <c r="N30" s="46">
        <v>38279</v>
      </c>
      <c r="O30" s="46"/>
      <c r="P30" s="46"/>
      <c r="Q30" s="47">
        <v>2930.8</v>
      </c>
      <c r="R30" s="47"/>
      <c r="S30" s="47"/>
      <c r="T30" s="46">
        <f t="shared" si="4"/>
        <v>1039</v>
      </c>
      <c r="U30" s="46"/>
      <c r="V30" s="46"/>
      <c r="W30" s="48">
        <f t="shared" si="5"/>
        <v>1.4070392589683518</v>
      </c>
      <c r="X30" s="48"/>
      <c r="Y30" s="48"/>
      <c r="Z30" s="49" t="s">
        <v>41</v>
      </c>
      <c r="AA30" s="49"/>
      <c r="AB30" s="49"/>
      <c r="AC30" s="49" t="s">
        <v>41</v>
      </c>
      <c r="AD30" s="49"/>
      <c r="AE30" s="49"/>
      <c r="AF30" s="1"/>
      <c r="AG30" s="36">
        <v>25702</v>
      </c>
      <c r="AH30" s="36"/>
      <c r="AI30" s="36"/>
      <c r="AJ30" s="36">
        <v>75668</v>
      </c>
      <c r="AK30" s="36"/>
      <c r="AL30" s="36"/>
      <c r="AM30" s="46">
        <v>37316</v>
      </c>
      <c r="AN30" s="46"/>
      <c r="AO30" s="46"/>
      <c r="AP30" s="62">
        <v>38352</v>
      </c>
      <c r="AQ30" s="62"/>
      <c r="AR30" s="46"/>
    </row>
    <row r="31" spans="1:44" s="20" customFormat="1" ht="16.5" customHeight="1">
      <c r="A31" s="80" t="s">
        <v>3</v>
      </c>
      <c r="B31" s="80"/>
      <c r="C31" s="80"/>
      <c r="D31" s="80"/>
      <c r="E31" s="36">
        <v>24499</v>
      </c>
      <c r="F31" s="36"/>
      <c r="G31" s="36"/>
      <c r="H31" s="36">
        <f t="shared" si="3"/>
        <v>75168</v>
      </c>
      <c r="I31" s="36"/>
      <c r="J31" s="36"/>
      <c r="K31" s="46">
        <v>36695</v>
      </c>
      <c r="L31" s="46"/>
      <c r="M31" s="46"/>
      <c r="N31" s="46">
        <v>38473</v>
      </c>
      <c r="O31" s="46"/>
      <c r="P31" s="46"/>
      <c r="Q31" s="47">
        <v>2942</v>
      </c>
      <c r="R31" s="47"/>
      <c r="S31" s="47"/>
      <c r="T31" s="46">
        <f t="shared" si="4"/>
        <v>286</v>
      </c>
      <c r="U31" s="46"/>
      <c r="V31" s="46"/>
      <c r="W31" s="48">
        <f t="shared" si="5"/>
        <v>0.38193424320931596</v>
      </c>
      <c r="X31" s="48"/>
      <c r="Y31" s="48"/>
      <c r="Z31" s="49" t="s">
        <v>41</v>
      </c>
      <c r="AA31" s="49"/>
      <c r="AB31" s="49"/>
      <c r="AC31" s="49" t="s">
        <v>41</v>
      </c>
      <c r="AD31" s="49"/>
      <c r="AE31" s="49"/>
      <c r="AF31" s="1"/>
      <c r="AG31" s="36">
        <v>26019</v>
      </c>
      <c r="AH31" s="36"/>
      <c r="AI31" s="36"/>
      <c r="AJ31" s="36">
        <v>76457</v>
      </c>
      <c r="AK31" s="36"/>
      <c r="AL31" s="36"/>
      <c r="AM31" s="46">
        <v>37644</v>
      </c>
      <c r="AN31" s="46"/>
      <c r="AO31" s="46"/>
      <c r="AP31" s="62">
        <v>38813</v>
      </c>
      <c r="AQ31" s="62"/>
      <c r="AR31" s="46"/>
    </row>
    <row r="32" spans="1:44" s="20" customFormat="1" ht="16.5" customHeight="1">
      <c r="A32" s="61" t="s">
        <v>22</v>
      </c>
      <c r="B32" s="61"/>
      <c r="C32" s="61"/>
      <c r="D32" s="61"/>
      <c r="E32" s="55">
        <v>24950</v>
      </c>
      <c r="F32" s="55"/>
      <c r="G32" s="55"/>
      <c r="H32" s="55">
        <f t="shared" si="3"/>
        <v>75651</v>
      </c>
      <c r="I32" s="55"/>
      <c r="J32" s="55"/>
      <c r="K32" s="52">
        <v>36882</v>
      </c>
      <c r="L32" s="52"/>
      <c r="M32" s="52"/>
      <c r="N32" s="52">
        <v>38769</v>
      </c>
      <c r="O32" s="52"/>
      <c r="P32" s="52"/>
      <c r="Q32" s="57">
        <v>2960.9</v>
      </c>
      <c r="R32" s="57"/>
      <c r="S32" s="57"/>
      <c r="T32" s="52">
        <f t="shared" si="4"/>
        <v>483</v>
      </c>
      <c r="U32" s="52"/>
      <c r="V32" s="52"/>
      <c r="W32" s="53">
        <f t="shared" si="5"/>
        <v>0.64256066411238821</v>
      </c>
      <c r="X32" s="53"/>
      <c r="Y32" s="53"/>
      <c r="Z32" s="56" t="s">
        <v>41</v>
      </c>
      <c r="AA32" s="56"/>
      <c r="AB32" s="56"/>
      <c r="AC32" s="56" t="s">
        <v>41</v>
      </c>
      <c r="AD32" s="56"/>
      <c r="AE32" s="56"/>
      <c r="AF32" s="1"/>
      <c r="AG32" s="55">
        <v>26711</v>
      </c>
      <c r="AH32" s="55"/>
      <c r="AI32" s="55"/>
      <c r="AJ32" s="55">
        <v>77112</v>
      </c>
      <c r="AK32" s="55"/>
      <c r="AL32" s="55"/>
      <c r="AM32" s="52">
        <v>37962</v>
      </c>
      <c r="AN32" s="52"/>
      <c r="AO32" s="52"/>
      <c r="AP32" s="52">
        <v>39150</v>
      </c>
      <c r="AQ32" s="52"/>
      <c r="AR32" s="52"/>
    </row>
    <row r="33" spans="1:44" s="20" customFormat="1" ht="16.5" customHeight="1">
      <c r="A33" s="54" t="s">
        <v>23</v>
      </c>
      <c r="B33" s="54"/>
      <c r="C33" s="54"/>
      <c r="D33" s="54"/>
      <c r="E33" s="36">
        <v>25695</v>
      </c>
      <c r="F33" s="36"/>
      <c r="G33" s="36"/>
      <c r="H33" s="36">
        <f t="shared" si="3"/>
        <v>76919</v>
      </c>
      <c r="I33" s="36"/>
      <c r="J33" s="36"/>
      <c r="K33" s="46">
        <v>37453</v>
      </c>
      <c r="L33" s="46"/>
      <c r="M33" s="46"/>
      <c r="N33" s="46">
        <v>39466</v>
      </c>
      <c r="O33" s="46"/>
      <c r="P33" s="46"/>
      <c r="Q33" s="47">
        <v>3010.5</v>
      </c>
      <c r="R33" s="47"/>
      <c r="S33" s="47"/>
      <c r="T33" s="46">
        <f t="shared" si="4"/>
        <v>1268</v>
      </c>
      <c r="U33" s="46"/>
      <c r="V33" s="46"/>
      <c r="W33" s="48">
        <f t="shared" si="5"/>
        <v>1.6761179627499967</v>
      </c>
      <c r="X33" s="48"/>
      <c r="Y33" s="48"/>
      <c r="Z33" s="52">
        <f>H33-H28</f>
        <v>4515</v>
      </c>
      <c r="AA33" s="52"/>
      <c r="AB33" s="52"/>
      <c r="AC33" s="53">
        <f>Z33/H28*100</f>
        <v>6.2358433235732837</v>
      </c>
      <c r="AD33" s="53"/>
      <c r="AE33" s="53"/>
      <c r="AF33" s="1"/>
      <c r="AG33" s="55">
        <v>27349</v>
      </c>
      <c r="AH33" s="55"/>
      <c r="AI33" s="55"/>
      <c r="AJ33" s="55">
        <v>78211</v>
      </c>
      <c r="AK33" s="55"/>
      <c r="AL33" s="55"/>
      <c r="AM33" s="52">
        <v>38418</v>
      </c>
      <c r="AN33" s="52"/>
      <c r="AO33" s="52"/>
      <c r="AP33" s="52">
        <v>39793</v>
      </c>
      <c r="AQ33" s="52"/>
      <c r="AR33" s="52"/>
    </row>
    <row r="34" spans="1:44" s="20" customFormat="1" ht="16.5" customHeight="1">
      <c r="A34" s="45" t="s">
        <v>29</v>
      </c>
      <c r="B34" s="45"/>
      <c r="C34" s="45"/>
      <c r="D34" s="45"/>
      <c r="E34" s="44">
        <v>25971</v>
      </c>
      <c r="F34" s="44"/>
      <c r="G34" s="44"/>
      <c r="H34" s="44">
        <f t="shared" si="3"/>
        <v>77142</v>
      </c>
      <c r="I34" s="44"/>
      <c r="J34" s="44"/>
      <c r="K34" s="50">
        <v>37493</v>
      </c>
      <c r="L34" s="50"/>
      <c r="M34" s="50"/>
      <c r="N34" s="50">
        <v>39649</v>
      </c>
      <c r="O34" s="50"/>
      <c r="P34" s="50"/>
      <c r="Q34" s="51">
        <v>3021.6</v>
      </c>
      <c r="R34" s="51"/>
      <c r="S34" s="51"/>
      <c r="T34" s="50">
        <f t="shared" si="4"/>
        <v>223</v>
      </c>
      <c r="U34" s="50"/>
      <c r="V34" s="50"/>
      <c r="W34" s="59">
        <f t="shared" si="5"/>
        <v>0.28991536551437225</v>
      </c>
      <c r="X34" s="59"/>
      <c r="Y34" s="59"/>
      <c r="Z34" s="60" t="s">
        <v>41</v>
      </c>
      <c r="AA34" s="60"/>
      <c r="AB34" s="60"/>
      <c r="AC34" s="60" t="s">
        <v>41</v>
      </c>
      <c r="AD34" s="60"/>
      <c r="AE34" s="60"/>
      <c r="AF34" s="1"/>
      <c r="AG34" s="44">
        <v>27720</v>
      </c>
      <c r="AH34" s="44"/>
      <c r="AI34" s="44"/>
      <c r="AJ34" s="44">
        <v>78495</v>
      </c>
      <c r="AK34" s="44"/>
      <c r="AL34" s="44"/>
      <c r="AM34" s="50">
        <v>38504</v>
      </c>
      <c r="AN34" s="50"/>
      <c r="AO34" s="50"/>
      <c r="AP34" s="62">
        <v>39991</v>
      </c>
      <c r="AQ34" s="62"/>
      <c r="AR34" s="46"/>
    </row>
    <row r="35" spans="1:44" s="20" customFormat="1" ht="16.5" customHeight="1">
      <c r="A35" s="80" t="s">
        <v>1</v>
      </c>
      <c r="B35" s="80"/>
      <c r="C35" s="80"/>
      <c r="D35" s="80"/>
      <c r="E35" s="36">
        <v>26246</v>
      </c>
      <c r="F35" s="36"/>
      <c r="G35" s="36"/>
      <c r="H35" s="36">
        <f t="shared" si="3"/>
        <v>77250</v>
      </c>
      <c r="I35" s="36"/>
      <c r="J35" s="36"/>
      <c r="K35" s="46">
        <v>37453</v>
      </c>
      <c r="L35" s="46"/>
      <c r="M35" s="46"/>
      <c r="N35" s="46">
        <v>39797</v>
      </c>
      <c r="O35" s="46"/>
      <c r="P35" s="46"/>
      <c r="Q35" s="47">
        <v>3028.3</v>
      </c>
      <c r="R35" s="47"/>
      <c r="S35" s="47"/>
      <c r="T35" s="46">
        <f t="shared" si="4"/>
        <v>108</v>
      </c>
      <c r="U35" s="46"/>
      <c r="V35" s="46"/>
      <c r="W35" s="48">
        <f t="shared" si="5"/>
        <v>0.14000155557283969</v>
      </c>
      <c r="X35" s="48"/>
      <c r="Y35" s="48"/>
      <c r="Z35" s="49" t="s">
        <v>41</v>
      </c>
      <c r="AA35" s="49"/>
      <c r="AB35" s="49"/>
      <c r="AC35" s="49" t="s">
        <v>41</v>
      </c>
      <c r="AD35" s="49"/>
      <c r="AE35" s="49"/>
      <c r="AF35" s="1"/>
      <c r="AG35" s="36">
        <v>28090</v>
      </c>
      <c r="AH35" s="36"/>
      <c r="AI35" s="36"/>
      <c r="AJ35" s="36">
        <v>78665</v>
      </c>
      <c r="AK35" s="36"/>
      <c r="AL35" s="36"/>
      <c r="AM35" s="46">
        <v>38510</v>
      </c>
      <c r="AN35" s="46"/>
      <c r="AO35" s="46"/>
      <c r="AP35" s="62">
        <v>40155</v>
      </c>
      <c r="AQ35" s="62"/>
      <c r="AR35" s="46"/>
    </row>
    <row r="36" spans="1:44" s="20" customFormat="1" ht="16.5" customHeight="1">
      <c r="A36" s="80" t="s">
        <v>4</v>
      </c>
      <c r="B36" s="80"/>
      <c r="C36" s="80"/>
      <c r="D36" s="80"/>
      <c r="E36" s="36">
        <v>26430</v>
      </c>
      <c r="F36" s="36"/>
      <c r="G36" s="36"/>
      <c r="H36" s="36">
        <f t="shared" si="3"/>
        <v>77161</v>
      </c>
      <c r="I36" s="36"/>
      <c r="J36" s="36"/>
      <c r="K36" s="46">
        <v>37314</v>
      </c>
      <c r="L36" s="46"/>
      <c r="M36" s="46"/>
      <c r="N36" s="46">
        <v>39847</v>
      </c>
      <c r="O36" s="46"/>
      <c r="P36" s="46"/>
      <c r="Q36" s="47">
        <v>3027</v>
      </c>
      <c r="R36" s="47"/>
      <c r="S36" s="47"/>
      <c r="T36" s="46">
        <f t="shared" si="4"/>
        <v>-89</v>
      </c>
      <c r="U36" s="46"/>
      <c r="V36" s="46"/>
      <c r="W36" s="48">
        <f t="shared" si="5"/>
        <v>-0.11521035598705501</v>
      </c>
      <c r="X36" s="48"/>
      <c r="Y36" s="48"/>
      <c r="Z36" s="49" t="s">
        <v>41</v>
      </c>
      <c r="AA36" s="49"/>
      <c r="AB36" s="49"/>
      <c r="AC36" s="49" t="s">
        <v>41</v>
      </c>
      <c r="AD36" s="49"/>
      <c r="AE36" s="49"/>
      <c r="AF36" s="1"/>
      <c r="AG36" s="36">
        <v>28369</v>
      </c>
      <c r="AH36" s="36"/>
      <c r="AI36" s="36"/>
      <c r="AJ36" s="36">
        <v>78637</v>
      </c>
      <c r="AK36" s="36"/>
      <c r="AL36" s="36"/>
      <c r="AM36" s="46">
        <v>38417</v>
      </c>
      <c r="AN36" s="46"/>
      <c r="AO36" s="46"/>
      <c r="AP36" s="62">
        <v>40220</v>
      </c>
      <c r="AQ36" s="62"/>
      <c r="AR36" s="46"/>
    </row>
    <row r="37" spans="1:44" s="20" customFormat="1" ht="16.5" customHeight="1">
      <c r="A37" s="61" t="s">
        <v>31</v>
      </c>
      <c r="B37" s="61"/>
      <c r="C37" s="61"/>
      <c r="D37" s="61"/>
      <c r="E37" s="55">
        <v>26749</v>
      </c>
      <c r="F37" s="55"/>
      <c r="G37" s="55"/>
      <c r="H37" s="55">
        <f t="shared" si="3"/>
        <v>77265</v>
      </c>
      <c r="I37" s="55"/>
      <c r="J37" s="55"/>
      <c r="K37" s="52">
        <v>37333</v>
      </c>
      <c r="L37" s="52"/>
      <c r="M37" s="52"/>
      <c r="N37" s="52">
        <v>39932</v>
      </c>
      <c r="O37" s="52"/>
      <c r="P37" s="52"/>
      <c r="Q37" s="57">
        <v>3034</v>
      </c>
      <c r="R37" s="57"/>
      <c r="S37" s="57"/>
      <c r="T37" s="52">
        <f t="shared" si="4"/>
        <v>104</v>
      </c>
      <c r="U37" s="52"/>
      <c r="V37" s="52"/>
      <c r="W37" s="53">
        <f t="shared" si="5"/>
        <v>0.1347831158227602</v>
      </c>
      <c r="X37" s="53"/>
      <c r="Y37" s="53"/>
      <c r="Z37" s="56" t="s">
        <v>41</v>
      </c>
      <c r="AA37" s="56"/>
      <c r="AB37" s="56"/>
      <c r="AC37" s="56" t="s">
        <v>41</v>
      </c>
      <c r="AD37" s="56"/>
      <c r="AE37" s="56"/>
      <c r="AF37" s="1"/>
      <c r="AG37" s="55">
        <v>28783</v>
      </c>
      <c r="AH37" s="55"/>
      <c r="AI37" s="55"/>
      <c r="AJ37" s="55">
        <v>78803</v>
      </c>
      <c r="AK37" s="55"/>
      <c r="AL37" s="55"/>
      <c r="AM37" s="52">
        <v>38482</v>
      </c>
      <c r="AN37" s="52"/>
      <c r="AO37" s="52"/>
      <c r="AP37" s="52">
        <v>40321</v>
      </c>
      <c r="AQ37" s="52"/>
      <c r="AR37" s="52"/>
    </row>
    <row r="38" spans="1:44" s="20" customFormat="1" ht="16.5" customHeight="1">
      <c r="A38" s="54" t="s">
        <v>32</v>
      </c>
      <c r="B38" s="54"/>
      <c r="C38" s="54"/>
      <c r="D38" s="54"/>
      <c r="E38" s="55">
        <v>27269</v>
      </c>
      <c r="F38" s="55"/>
      <c r="G38" s="55"/>
      <c r="H38" s="55">
        <f t="shared" si="3"/>
        <v>77644</v>
      </c>
      <c r="I38" s="55"/>
      <c r="J38" s="55"/>
      <c r="K38" s="52">
        <v>37579</v>
      </c>
      <c r="L38" s="52"/>
      <c r="M38" s="52"/>
      <c r="N38" s="52">
        <v>40065</v>
      </c>
      <c r="O38" s="52"/>
      <c r="P38" s="52"/>
      <c r="Q38" s="57">
        <v>3038.9</v>
      </c>
      <c r="R38" s="57"/>
      <c r="S38" s="57"/>
      <c r="T38" s="52">
        <f t="shared" si="4"/>
        <v>379</v>
      </c>
      <c r="U38" s="52"/>
      <c r="V38" s="52"/>
      <c r="W38" s="53">
        <f t="shared" si="5"/>
        <v>0.49051964019931404</v>
      </c>
      <c r="X38" s="53"/>
      <c r="Y38" s="53"/>
      <c r="Z38" s="52">
        <f>H38-H33</f>
        <v>725</v>
      </c>
      <c r="AA38" s="52"/>
      <c r="AB38" s="52"/>
      <c r="AC38" s="53">
        <f>Z38/H33*100</f>
        <v>0.94254995514762274</v>
      </c>
      <c r="AD38" s="53"/>
      <c r="AE38" s="53"/>
      <c r="AF38" s="1"/>
      <c r="AG38" s="55">
        <v>29398</v>
      </c>
      <c r="AH38" s="55"/>
      <c r="AI38" s="55"/>
      <c r="AJ38" s="55">
        <v>79243</v>
      </c>
      <c r="AK38" s="55"/>
      <c r="AL38" s="55"/>
      <c r="AM38" s="52">
        <v>38774</v>
      </c>
      <c r="AN38" s="52"/>
      <c r="AO38" s="52"/>
      <c r="AP38" s="52">
        <v>40469</v>
      </c>
      <c r="AQ38" s="52"/>
      <c r="AR38" s="52"/>
    </row>
    <row r="39" spans="1:44" s="20" customFormat="1" ht="16.5" customHeight="1">
      <c r="A39" s="45" t="s">
        <v>33</v>
      </c>
      <c r="B39" s="45"/>
      <c r="C39" s="45"/>
      <c r="D39" s="45"/>
      <c r="E39" s="36">
        <v>27614</v>
      </c>
      <c r="F39" s="36"/>
      <c r="G39" s="36"/>
      <c r="H39" s="36">
        <f t="shared" si="3"/>
        <v>77624</v>
      </c>
      <c r="I39" s="36"/>
      <c r="J39" s="36"/>
      <c r="K39" s="46">
        <v>37518</v>
      </c>
      <c r="L39" s="46"/>
      <c r="M39" s="46"/>
      <c r="N39" s="46">
        <v>40106</v>
      </c>
      <c r="O39" s="46"/>
      <c r="P39" s="46"/>
      <c r="Q39" s="47">
        <v>3038.1</v>
      </c>
      <c r="R39" s="47"/>
      <c r="S39" s="47"/>
      <c r="T39" s="46">
        <f t="shared" si="4"/>
        <v>-20</v>
      </c>
      <c r="U39" s="46"/>
      <c r="V39" s="46"/>
      <c r="W39" s="48">
        <f t="shared" si="5"/>
        <v>-2.5758590489928394E-2</v>
      </c>
      <c r="X39" s="48"/>
      <c r="Y39" s="48"/>
      <c r="Z39" s="49" t="s">
        <v>41</v>
      </c>
      <c r="AA39" s="49"/>
      <c r="AB39" s="49"/>
      <c r="AC39" s="49" t="s">
        <v>41</v>
      </c>
      <c r="AD39" s="49"/>
      <c r="AE39" s="49"/>
      <c r="AF39" s="1"/>
      <c r="AG39" s="44">
        <v>29743</v>
      </c>
      <c r="AH39" s="44"/>
      <c r="AI39" s="44"/>
      <c r="AJ39" s="44">
        <v>79223</v>
      </c>
      <c r="AK39" s="44"/>
      <c r="AL39" s="44"/>
      <c r="AM39" s="50">
        <v>38713</v>
      </c>
      <c r="AN39" s="50"/>
      <c r="AO39" s="50"/>
      <c r="AP39" s="46">
        <v>40510</v>
      </c>
      <c r="AQ39" s="46"/>
      <c r="AR39" s="46"/>
    </row>
    <row r="40" spans="1:44" s="20" customFormat="1" ht="16.5" customHeight="1">
      <c r="A40" s="80" t="s">
        <v>34</v>
      </c>
      <c r="B40" s="80"/>
      <c r="C40" s="80"/>
      <c r="D40" s="80"/>
      <c r="E40" s="36">
        <v>27909</v>
      </c>
      <c r="F40" s="36"/>
      <c r="G40" s="36"/>
      <c r="H40" s="36">
        <f t="shared" si="3"/>
        <v>77565</v>
      </c>
      <c r="I40" s="36"/>
      <c r="J40" s="36"/>
      <c r="K40" s="46">
        <v>37448</v>
      </c>
      <c r="L40" s="46"/>
      <c r="M40" s="46"/>
      <c r="N40" s="46">
        <v>40117</v>
      </c>
      <c r="O40" s="46"/>
      <c r="P40" s="46"/>
      <c r="Q40" s="47">
        <v>3035.8</v>
      </c>
      <c r="R40" s="47"/>
      <c r="S40" s="47"/>
      <c r="T40" s="46">
        <f t="shared" ref="T40:T45" si="6">H40-H39</f>
        <v>-59</v>
      </c>
      <c r="U40" s="46"/>
      <c r="V40" s="46"/>
      <c r="W40" s="48">
        <f t="shared" si="5"/>
        <v>-7.6007420385447805E-2</v>
      </c>
      <c r="X40" s="48"/>
      <c r="Y40" s="48"/>
      <c r="Z40" s="49" t="s">
        <v>41</v>
      </c>
      <c r="AA40" s="49"/>
      <c r="AB40" s="49"/>
      <c r="AC40" s="49" t="s">
        <v>41</v>
      </c>
      <c r="AD40" s="49"/>
      <c r="AE40" s="49"/>
      <c r="AF40" s="1"/>
      <c r="AG40" s="36">
        <v>30038</v>
      </c>
      <c r="AH40" s="36"/>
      <c r="AI40" s="36"/>
      <c r="AJ40" s="36">
        <v>79164</v>
      </c>
      <c r="AK40" s="36"/>
      <c r="AL40" s="36"/>
      <c r="AM40" s="46">
        <v>38643</v>
      </c>
      <c r="AN40" s="46"/>
      <c r="AO40" s="46"/>
      <c r="AP40" s="62">
        <v>40521</v>
      </c>
      <c r="AQ40" s="62"/>
      <c r="AR40" s="46"/>
    </row>
    <row r="41" spans="1:44" s="20" customFormat="1" ht="16.5" customHeight="1">
      <c r="A41" s="80" t="s">
        <v>5</v>
      </c>
      <c r="B41" s="80"/>
      <c r="C41" s="80"/>
      <c r="D41" s="80"/>
      <c r="E41" s="36">
        <v>28180</v>
      </c>
      <c r="F41" s="36"/>
      <c r="G41" s="36"/>
      <c r="H41" s="36">
        <f t="shared" si="3"/>
        <v>77508</v>
      </c>
      <c r="I41" s="36"/>
      <c r="J41" s="36"/>
      <c r="K41" s="46">
        <v>37340</v>
      </c>
      <c r="L41" s="46"/>
      <c r="M41" s="46"/>
      <c r="N41" s="46">
        <v>40168</v>
      </c>
      <c r="O41" s="46"/>
      <c r="P41" s="46"/>
      <c r="Q41" s="47">
        <f t="shared" ref="Q41:Q46" si="7">H41/25.55</f>
        <v>3033.5812133072404</v>
      </c>
      <c r="R41" s="47"/>
      <c r="S41" s="47"/>
      <c r="T41" s="46">
        <f t="shared" si="6"/>
        <v>-57</v>
      </c>
      <c r="U41" s="46"/>
      <c r="V41" s="46"/>
      <c r="W41" s="48">
        <f t="shared" ref="W41:W46" si="8">T41/H40*100</f>
        <v>-7.3486753045832534E-2</v>
      </c>
      <c r="X41" s="48"/>
      <c r="Y41" s="48"/>
      <c r="Z41" s="49" t="s">
        <v>41</v>
      </c>
      <c r="AA41" s="49"/>
      <c r="AB41" s="49"/>
      <c r="AC41" s="49" t="s">
        <v>41</v>
      </c>
      <c r="AD41" s="49"/>
      <c r="AE41" s="49"/>
      <c r="AF41" s="1"/>
      <c r="AG41" s="36">
        <v>30309</v>
      </c>
      <c r="AH41" s="36"/>
      <c r="AI41" s="36"/>
      <c r="AJ41" s="36">
        <f>SUM(AM41:AR41)</f>
        <v>79107</v>
      </c>
      <c r="AK41" s="36"/>
      <c r="AL41" s="36"/>
      <c r="AM41" s="46">
        <v>38535</v>
      </c>
      <c r="AN41" s="46"/>
      <c r="AO41" s="46"/>
      <c r="AP41" s="46">
        <v>40572</v>
      </c>
      <c r="AQ41" s="46"/>
      <c r="AR41" s="46"/>
    </row>
    <row r="42" spans="1:44" s="20" customFormat="1" ht="16.5" customHeight="1">
      <c r="A42" s="61" t="s">
        <v>43</v>
      </c>
      <c r="B42" s="61"/>
      <c r="C42" s="61"/>
      <c r="D42" s="61"/>
      <c r="E42" s="55">
        <v>28630</v>
      </c>
      <c r="F42" s="55"/>
      <c r="G42" s="55"/>
      <c r="H42" s="55">
        <v>77585</v>
      </c>
      <c r="I42" s="55"/>
      <c r="J42" s="55"/>
      <c r="K42" s="52">
        <v>37370</v>
      </c>
      <c r="L42" s="52"/>
      <c r="M42" s="52"/>
      <c r="N42" s="52">
        <v>40215</v>
      </c>
      <c r="O42" s="52"/>
      <c r="P42" s="52"/>
      <c r="Q42" s="57">
        <f t="shared" si="7"/>
        <v>3036.5949119373777</v>
      </c>
      <c r="R42" s="57"/>
      <c r="S42" s="57"/>
      <c r="T42" s="52">
        <f t="shared" si="6"/>
        <v>77</v>
      </c>
      <c r="U42" s="52"/>
      <c r="V42" s="52"/>
      <c r="W42" s="53">
        <f t="shared" si="8"/>
        <v>9.9344583784899632E-2</v>
      </c>
      <c r="X42" s="53"/>
      <c r="Y42" s="53"/>
      <c r="Z42" s="56" t="s">
        <v>41</v>
      </c>
      <c r="AA42" s="56"/>
      <c r="AB42" s="56"/>
      <c r="AC42" s="56" t="s">
        <v>41</v>
      </c>
      <c r="AD42" s="56"/>
      <c r="AE42" s="56"/>
      <c r="AF42" s="1"/>
      <c r="AG42" s="55">
        <v>30759</v>
      </c>
      <c r="AH42" s="55"/>
      <c r="AI42" s="55"/>
      <c r="AJ42" s="55">
        <v>79184</v>
      </c>
      <c r="AK42" s="55"/>
      <c r="AL42" s="55"/>
      <c r="AM42" s="52">
        <v>38565</v>
      </c>
      <c r="AN42" s="52"/>
      <c r="AO42" s="52"/>
      <c r="AP42" s="52">
        <v>40619</v>
      </c>
      <c r="AQ42" s="52"/>
      <c r="AR42" s="52"/>
    </row>
    <row r="43" spans="1:44" s="20" customFormat="1" ht="16.5" customHeight="1">
      <c r="A43" s="54" t="s">
        <v>44</v>
      </c>
      <c r="B43" s="54"/>
      <c r="C43" s="54"/>
      <c r="D43" s="54"/>
      <c r="E43" s="55">
        <v>28488</v>
      </c>
      <c r="F43" s="55"/>
      <c r="G43" s="55"/>
      <c r="H43" s="55">
        <v>77686</v>
      </c>
      <c r="I43" s="55"/>
      <c r="J43" s="55"/>
      <c r="K43" s="56">
        <v>37442</v>
      </c>
      <c r="L43" s="56"/>
      <c r="M43" s="56"/>
      <c r="N43" s="56">
        <v>40244</v>
      </c>
      <c r="O43" s="56"/>
      <c r="P43" s="56"/>
      <c r="Q43" s="57">
        <f t="shared" si="7"/>
        <v>3040.5479452054792</v>
      </c>
      <c r="R43" s="57"/>
      <c r="S43" s="57"/>
      <c r="T43" s="52">
        <f t="shared" si="6"/>
        <v>101</v>
      </c>
      <c r="U43" s="52"/>
      <c r="V43" s="52"/>
      <c r="W43" s="53">
        <f t="shared" si="8"/>
        <v>0.13017980279693239</v>
      </c>
      <c r="X43" s="53"/>
      <c r="Y43" s="53"/>
      <c r="Z43" s="56">
        <v>42</v>
      </c>
      <c r="AA43" s="56"/>
      <c r="AB43" s="56"/>
      <c r="AC43" s="58">
        <v>0.05</v>
      </c>
      <c r="AD43" s="58"/>
      <c r="AE43" s="58"/>
      <c r="AF43" s="1"/>
      <c r="AG43" s="55">
        <v>31049</v>
      </c>
      <c r="AH43" s="55"/>
      <c r="AI43" s="55"/>
      <c r="AJ43" s="55">
        <f>SUM(AM43:AR43)</f>
        <v>79117</v>
      </c>
      <c r="AK43" s="55"/>
      <c r="AL43" s="55"/>
      <c r="AM43" s="52">
        <v>38508</v>
      </c>
      <c r="AN43" s="52"/>
      <c r="AO43" s="52"/>
      <c r="AP43" s="52">
        <v>40609</v>
      </c>
      <c r="AQ43" s="52"/>
      <c r="AR43" s="52"/>
    </row>
    <row r="44" spans="1:44" s="20" customFormat="1" ht="16.5" customHeight="1">
      <c r="A44" s="45" t="s">
        <v>45</v>
      </c>
      <c r="B44" s="45"/>
      <c r="C44" s="45"/>
      <c r="D44" s="45"/>
      <c r="E44" s="44">
        <v>28668</v>
      </c>
      <c r="F44" s="44"/>
      <c r="G44" s="44"/>
      <c r="H44" s="44">
        <v>77440</v>
      </c>
      <c r="I44" s="44"/>
      <c r="J44" s="44"/>
      <c r="K44" s="50">
        <v>37327</v>
      </c>
      <c r="L44" s="50"/>
      <c r="M44" s="50"/>
      <c r="N44" s="50">
        <v>40113</v>
      </c>
      <c r="O44" s="50"/>
      <c r="P44" s="50"/>
      <c r="Q44" s="51">
        <f t="shared" si="7"/>
        <v>3030.9197651663403</v>
      </c>
      <c r="R44" s="51"/>
      <c r="S44" s="51"/>
      <c r="T44" s="50">
        <f t="shared" si="6"/>
        <v>-246</v>
      </c>
      <c r="U44" s="50"/>
      <c r="V44" s="50"/>
      <c r="W44" s="59">
        <f t="shared" si="8"/>
        <v>-0.31665937234508151</v>
      </c>
      <c r="X44" s="59"/>
      <c r="Y44" s="59"/>
      <c r="Z44" s="60" t="s">
        <v>30</v>
      </c>
      <c r="AA44" s="60"/>
      <c r="AB44" s="60"/>
      <c r="AC44" s="60" t="s">
        <v>30</v>
      </c>
      <c r="AD44" s="60"/>
      <c r="AE44" s="60"/>
      <c r="AF44" s="1"/>
      <c r="AG44" s="44">
        <v>31229</v>
      </c>
      <c r="AH44" s="44"/>
      <c r="AI44" s="44"/>
      <c r="AJ44" s="44">
        <f>SUM(AM44:AR44)</f>
        <v>78871</v>
      </c>
      <c r="AK44" s="44"/>
      <c r="AL44" s="44"/>
      <c r="AM44" s="50">
        <v>38393</v>
      </c>
      <c r="AN44" s="50"/>
      <c r="AO44" s="50"/>
      <c r="AP44" s="50">
        <v>40478</v>
      </c>
      <c r="AQ44" s="50"/>
      <c r="AR44" s="50"/>
    </row>
    <row r="45" spans="1:44" s="20" customFormat="1" ht="16.5" customHeight="1">
      <c r="A45" s="80" t="s">
        <v>46</v>
      </c>
      <c r="B45" s="80"/>
      <c r="C45" s="80"/>
      <c r="D45" s="80"/>
      <c r="E45" s="36">
        <v>28692</v>
      </c>
      <c r="F45" s="36"/>
      <c r="G45" s="36"/>
      <c r="H45" s="36">
        <v>77136</v>
      </c>
      <c r="I45" s="36"/>
      <c r="J45" s="36"/>
      <c r="K45" s="46">
        <v>37155</v>
      </c>
      <c r="L45" s="46"/>
      <c r="M45" s="46"/>
      <c r="N45" s="46">
        <v>39981</v>
      </c>
      <c r="O45" s="46"/>
      <c r="P45" s="46"/>
      <c r="Q45" s="47">
        <f t="shared" si="7"/>
        <v>3019.0215264187868</v>
      </c>
      <c r="R45" s="47"/>
      <c r="S45" s="47"/>
      <c r="T45" s="46">
        <f t="shared" si="6"/>
        <v>-304</v>
      </c>
      <c r="U45" s="46"/>
      <c r="V45" s="46"/>
      <c r="W45" s="48">
        <f t="shared" si="8"/>
        <v>-0.3925619834710744</v>
      </c>
      <c r="X45" s="48"/>
      <c r="Y45" s="48"/>
      <c r="Z45" s="49" t="s">
        <v>30</v>
      </c>
      <c r="AA45" s="49"/>
      <c r="AB45" s="49"/>
      <c r="AC45" s="49" t="s">
        <v>30</v>
      </c>
      <c r="AD45" s="49"/>
      <c r="AE45" s="49"/>
      <c r="AF45" s="1"/>
      <c r="AG45" s="36">
        <v>31253</v>
      </c>
      <c r="AH45" s="36"/>
      <c r="AI45" s="36"/>
      <c r="AJ45" s="36">
        <f>SUM(AM45:AR45)</f>
        <v>78567</v>
      </c>
      <c r="AK45" s="36"/>
      <c r="AL45" s="36"/>
      <c r="AM45" s="46">
        <v>38221</v>
      </c>
      <c r="AN45" s="46"/>
      <c r="AO45" s="46"/>
      <c r="AP45" s="46">
        <v>40346</v>
      </c>
      <c r="AQ45" s="46"/>
      <c r="AR45" s="46"/>
    </row>
    <row r="46" spans="1:44" s="20" customFormat="1" ht="16.5" customHeight="1">
      <c r="A46" s="80" t="s">
        <v>6</v>
      </c>
      <c r="B46" s="80"/>
      <c r="C46" s="80"/>
      <c r="D46" s="80"/>
      <c r="E46" s="36">
        <v>28575</v>
      </c>
      <c r="F46" s="36"/>
      <c r="G46" s="36"/>
      <c r="H46" s="36">
        <v>76764</v>
      </c>
      <c r="I46" s="36"/>
      <c r="J46" s="36"/>
      <c r="K46" s="46">
        <v>36824</v>
      </c>
      <c r="L46" s="46"/>
      <c r="M46" s="46"/>
      <c r="N46" s="46">
        <v>39940</v>
      </c>
      <c r="O46" s="46"/>
      <c r="P46" s="46"/>
      <c r="Q46" s="47">
        <f t="shared" si="7"/>
        <v>3004.4618395303328</v>
      </c>
      <c r="R46" s="47"/>
      <c r="S46" s="47"/>
      <c r="T46" s="46">
        <f>H46-H45</f>
        <v>-372</v>
      </c>
      <c r="U46" s="46"/>
      <c r="V46" s="46"/>
      <c r="W46" s="48">
        <f t="shared" si="8"/>
        <v>-0.48226509023024267</v>
      </c>
      <c r="X46" s="48"/>
      <c r="Y46" s="48"/>
      <c r="Z46" s="49" t="s">
        <v>30</v>
      </c>
      <c r="AA46" s="49"/>
      <c r="AB46" s="49"/>
      <c r="AC46" s="49" t="s">
        <v>30</v>
      </c>
      <c r="AD46" s="49"/>
      <c r="AE46" s="49"/>
      <c r="AF46" s="1"/>
      <c r="AG46" s="36">
        <v>31136</v>
      </c>
      <c r="AH46" s="36"/>
      <c r="AI46" s="36"/>
      <c r="AJ46" s="36">
        <v>78195</v>
      </c>
      <c r="AK46" s="36"/>
      <c r="AL46" s="36"/>
      <c r="AM46" s="46">
        <v>37890</v>
      </c>
      <c r="AN46" s="46"/>
      <c r="AO46" s="46"/>
      <c r="AP46" s="46">
        <v>40305</v>
      </c>
      <c r="AQ46" s="46"/>
      <c r="AR46" s="46"/>
    </row>
    <row r="47" spans="1:44" s="20" customFormat="1" ht="16.5" customHeight="1">
      <c r="A47" s="116" t="s">
        <v>48</v>
      </c>
      <c r="B47" s="116"/>
      <c r="C47" s="116"/>
      <c r="D47" s="116"/>
      <c r="E47" s="117">
        <v>28782</v>
      </c>
      <c r="F47" s="117"/>
      <c r="G47" s="117"/>
      <c r="H47" s="117">
        <v>76577</v>
      </c>
      <c r="I47" s="117"/>
      <c r="J47" s="117"/>
      <c r="K47" s="118">
        <v>36707</v>
      </c>
      <c r="L47" s="118"/>
      <c r="M47" s="118"/>
      <c r="N47" s="118">
        <v>39870</v>
      </c>
      <c r="O47" s="118"/>
      <c r="P47" s="118"/>
      <c r="Q47" s="119">
        <f>H47/25.55</f>
        <v>2997.1428571428569</v>
      </c>
      <c r="R47" s="119"/>
      <c r="S47" s="119"/>
      <c r="T47" s="118">
        <f>H47-H46</f>
        <v>-187</v>
      </c>
      <c r="U47" s="118"/>
      <c r="V47" s="118"/>
      <c r="W47" s="123">
        <f>T47/H46*100</f>
        <v>-0.2436037726017404</v>
      </c>
      <c r="X47" s="123"/>
      <c r="Y47" s="123"/>
      <c r="Z47" s="124" t="s">
        <v>30</v>
      </c>
      <c r="AA47" s="124"/>
      <c r="AB47" s="124"/>
      <c r="AC47" s="124" t="s">
        <v>30</v>
      </c>
      <c r="AD47" s="124"/>
      <c r="AE47" s="124"/>
      <c r="AF47" s="1"/>
      <c r="AG47" s="117">
        <v>31343</v>
      </c>
      <c r="AH47" s="117"/>
      <c r="AI47" s="117"/>
      <c r="AJ47" s="117">
        <v>78008</v>
      </c>
      <c r="AK47" s="117"/>
      <c r="AL47" s="117"/>
      <c r="AM47" s="118">
        <v>37773</v>
      </c>
      <c r="AN47" s="118"/>
      <c r="AO47" s="118"/>
      <c r="AP47" s="118">
        <v>40235</v>
      </c>
      <c r="AQ47" s="118"/>
      <c r="AR47" s="118"/>
    </row>
    <row r="48" spans="1:44" s="21" customFormat="1" ht="14.25">
      <c r="A48" s="2"/>
      <c r="B48" s="2"/>
      <c r="C48" s="2"/>
      <c r="D48" s="2"/>
      <c r="E48" s="3"/>
      <c r="F48" s="3"/>
      <c r="G48" s="3"/>
      <c r="H48" s="4"/>
      <c r="I48" s="4"/>
      <c r="J48" s="4"/>
      <c r="K48" s="3"/>
      <c r="L48" s="3"/>
      <c r="M48" s="3"/>
      <c r="N48" s="5"/>
      <c r="O48" s="5"/>
      <c r="P48" s="5"/>
      <c r="Q48" s="6"/>
      <c r="R48" s="6"/>
      <c r="S48" s="6"/>
      <c r="T48" s="3"/>
      <c r="U48" s="3"/>
      <c r="V48" s="3"/>
      <c r="W48" s="7"/>
      <c r="X48" s="7"/>
      <c r="Y48" s="7"/>
      <c r="Z48" s="8"/>
      <c r="AA48" s="8"/>
      <c r="AB48" s="8"/>
      <c r="AC48" s="9"/>
      <c r="AD48" s="8"/>
      <c r="AE48" s="34" t="s">
        <v>51</v>
      </c>
      <c r="AF48" s="3"/>
      <c r="AG48" s="3"/>
      <c r="AH48" s="3"/>
      <c r="AI48" s="120" t="s">
        <v>54</v>
      </c>
      <c r="AJ48" s="121"/>
      <c r="AK48" s="121"/>
      <c r="AL48" s="121"/>
      <c r="AM48" s="121"/>
      <c r="AN48" s="121"/>
      <c r="AO48" s="121"/>
      <c r="AP48" s="121"/>
      <c r="AQ48" s="121"/>
      <c r="AR48" s="121"/>
    </row>
    <row r="49" spans="1:44" s="21" customFormat="1" ht="14.25">
      <c r="A49" s="2"/>
      <c r="B49" s="2"/>
      <c r="C49" s="2"/>
      <c r="D49" s="2"/>
      <c r="E49" s="3"/>
      <c r="F49" s="3"/>
      <c r="G49" s="3"/>
      <c r="H49" s="4"/>
      <c r="I49" s="4"/>
      <c r="J49" s="4"/>
      <c r="K49" s="3"/>
      <c r="L49" s="3"/>
      <c r="M49" s="3"/>
      <c r="N49" s="5"/>
      <c r="O49" s="5"/>
      <c r="P49" s="5"/>
      <c r="Q49" s="6"/>
      <c r="R49" s="6"/>
      <c r="S49" s="6"/>
      <c r="T49" s="3"/>
      <c r="U49" s="3"/>
      <c r="V49" s="3"/>
      <c r="W49" s="7"/>
      <c r="X49" s="7"/>
      <c r="Y49" s="7"/>
      <c r="Z49" s="8"/>
      <c r="AA49" s="8"/>
      <c r="AB49" s="8"/>
      <c r="AC49" s="9"/>
      <c r="AD49" s="8"/>
      <c r="AE49" s="32"/>
      <c r="AF49" s="3"/>
      <c r="AG49" s="3"/>
      <c r="AH49" s="3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</row>
    <row r="50" spans="1:44" s="21" customFormat="1" ht="9.75" customHeight="1">
      <c r="A50" s="2"/>
      <c r="B50" s="2"/>
      <c r="C50" s="2"/>
      <c r="D50" s="2"/>
      <c r="E50" s="3"/>
      <c r="F50" s="3"/>
      <c r="G50" s="3"/>
      <c r="H50" s="4"/>
      <c r="I50" s="4"/>
      <c r="J50" s="4"/>
      <c r="K50" s="3"/>
      <c r="L50" s="3"/>
      <c r="M50" s="3"/>
      <c r="N50" s="5"/>
      <c r="O50" s="5"/>
      <c r="P50" s="5"/>
      <c r="Q50" s="6"/>
      <c r="R50" s="6"/>
      <c r="S50" s="6"/>
      <c r="T50" s="3"/>
      <c r="U50" s="3"/>
      <c r="V50" s="3"/>
      <c r="W50" s="7"/>
      <c r="X50" s="7"/>
      <c r="Y50" s="7"/>
      <c r="Z50" s="8"/>
      <c r="AA50" s="8"/>
      <c r="AB50" s="8"/>
      <c r="AC50" s="9"/>
      <c r="AD50" s="8"/>
      <c r="AE50" s="8"/>
      <c r="AF50" s="3"/>
      <c r="AG50" s="3"/>
      <c r="AH50" s="3"/>
      <c r="AI50" s="3"/>
      <c r="AJ50" s="3"/>
      <c r="AK50" s="3"/>
      <c r="AL50" s="3"/>
      <c r="AN50" s="28"/>
      <c r="AO50" s="28"/>
      <c r="AP50" s="28"/>
      <c r="AR50" s="29"/>
    </row>
    <row r="51" spans="1:44" s="22" customFormat="1" ht="15" customHeight="1">
      <c r="A51" s="22" t="s">
        <v>60</v>
      </c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</row>
    <row r="52" spans="1:44" s="22" customFormat="1" ht="15" customHeight="1">
      <c r="A52" s="22" t="s">
        <v>57</v>
      </c>
      <c r="D52" s="23"/>
      <c r="E52" s="23"/>
      <c r="F52" s="23"/>
      <c r="G52" s="23"/>
      <c r="H52" s="23"/>
      <c r="I52" s="23"/>
      <c r="J52" s="23"/>
      <c r="K52" s="24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</row>
    <row r="53" spans="1:44" s="22" customFormat="1" ht="15" customHeight="1">
      <c r="A53" s="22" t="s">
        <v>58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4" s="22" customFormat="1" ht="15" customHeight="1">
      <c r="A54" s="22" t="s">
        <v>59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</row>
    <row r="55" spans="1:44" s="22" customFormat="1" ht="15" customHeight="1">
      <c r="B55" s="23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</row>
  </sheetData>
  <mergeCells count="527">
    <mergeCell ref="AI48:AR49"/>
    <mergeCell ref="AJ47:AL47"/>
    <mergeCell ref="AM47:AO47"/>
    <mergeCell ref="AP47:AR47"/>
    <mergeCell ref="T47:V47"/>
    <mergeCell ref="W47:Y47"/>
    <mergeCell ref="Z47:AB47"/>
    <mergeCell ref="AC47:AE47"/>
    <mergeCell ref="AG47:AI47"/>
    <mergeCell ref="A47:D47"/>
    <mergeCell ref="E47:G47"/>
    <mergeCell ref="H47:J47"/>
    <mergeCell ref="K47:M47"/>
    <mergeCell ref="N47:P47"/>
    <mergeCell ref="Q47:S47"/>
    <mergeCell ref="AJ45:AL45"/>
    <mergeCell ref="AM45:AO45"/>
    <mergeCell ref="AP45:AR45"/>
    <mergeCell ref="T45:V45"/>
    <mergeCell ref="W45:Y45"/>
    <mergeCell ref="Z45:AB45"/>
    <mergeCell ref="AC45:AE45"/>
    <mergeCell ref="AG45:AI45"/>
    <mergeCell ref="A45:D45"/>
    <mergeCell ref="E45:G45"/>
    <mergeCell ref="H45:J45"/>
    <mergeCell ref="K45:M45"/>
    <mergeCell ref="N45:P45"/>
    <mergeCell ref="Q45:S45"/>
    <mergeCell ref="AM46:AO46"/>
    <mergeCell ref="AP46:AR46"/>
    <mergeCell ref="A46:D46"/>
    <mergeCell ref="AG46:AI46"/>
    <mergeCell ref="H10:J10"/>
    <mergeCell ref="H11:J11"/>
    <mergeCell ref="T8:V8"/>
    <mergeCell ref="H6:J7"/>
    <mergeCell ref="K6:M7"/>
    <mergeCell ref="N6:P7"/>
    <mergeCell ref="E4:G7"/>
    <mergeCell ref="AC4:AE7"/>
    <mergeCell ref="H4:P5"/>
    <mergeCell ref="Q4:S7"/>
    <mergeCell ref="T4:V7"/>
    <mergeCell ref="Z4:AB7"/>
    <mergeCell ref="W4:Y7"/>
    <mergeCell ref="A12:D12"/>
    <mergeCell ref="A9:D9"/>
    <mergeCell ref="A8:D8"/>
    <mergeCell ref="H8:J8"/>
    <mergeCell ref="K8:M8"/>
    <mergeCell ref="A41:D41"/>
    <mergeCell ref="E8:G8"/>
    <mergeCell ref="E11:G11"/>
    <mergeCell ref="E12:G12"/>
    <mergeCell ref="E13:G13"/>
    <mergeCell ref="E14:G14"/>
    <mergeCell ref="A10:D10"/>
    <mergeCell ref="A11:D11"/>
    <mergeCell ref="A13:D13"/>
    <mergeCell ref="A14:D14"/>
    <mergeCell ref="A15:D15"/>
    <mergeCell ref="A16:D16"/>
    <mergeCell ref="A17:D17"/>
    <mergeCell ref="A22:D22"/>
    <mergeCell ref="A18:D18"/>
    <mergeCell ref="A19:D19"/>
    <mergeCell ref="A20:D20"/>
    <mergeCell ref="E9:G9"/>
    <mergeCell ref="E10:G10"/>
    <mergeCell ref="A21:D21"/>
    <mergeCell ref="A26:D26"/>
    <mergeCell ref="A27:D27"/>
    <mergeCell ref="A28:D28"/>
    <mergeCell ref="A29:D29"/>
    <mergeCell ref="A30:D30"/>
    <mergeCell ref="A23:D23"/>
    <mergeCell ref="A24:D24"/>
    <mergeCell ref="A39:D39"/>
    <mergeCell ref="A40:D40"/>
    <mergeCell ref="AG17:AI18"/>
    <mergeCell ref="AJ18:AL18"/>
    <mergeCell ref="AG19:AI19"/>
    <mergeCell ref="AJ19:AL19"/>
    <mergeCell ref="W20:Y20"/>
    <mergeCell ref="A31:D31"/>
    <mergeCell ref="A32:D32"/>
    <mergeCell ref="AC17:AE17"/>
    <mergeCell ref="W17:Y17"/>
    <mergeCell ref="W18:Y18"/>
    <mergeCell ref="A37:D37"/>
    <mergeCell ref="Q17:S17"/>
    <mergeCell ref="N21:P21"/>
    <mergeCell ref="N20:P20"/>
    <mergeCell ref="Q21:S21"/>
    <mergeCell ref="A25:D25"/>
    <mergeCell ref="A38:D38"/>
    <mergeCell ref="A33:D33"/>
    <mergeCell ref="A34:D34"/>
    <mergeCell ref="A35:D35"/>
    <mergeCell ref="A36:D36"/>
    <mergeCell ref="E21:G21"/>
    <mergeCell ref="E20:G20"/>
    <mergeCell ref="K23:M23"/>
    <mergeCell ref="AM18:AO18"/>
    <mergeCell ref="AM19:AO19"/>
    <mergeCell ref="T20:V20"/>
    <mergeCell ref="N18:P18"/>
    <mergeCell ref="H21:J21"/>
    <mergeCell ref="AP18:AR18"/>
    <mergeCell ref="AP19:AR19"/>
    <mergeCell ref="T18:V18"/>
    <mergeCell ref="Q18:S18"/>
    <mergeCell ref="K21:M21"/>
    <mergeCell ref="T21:V21"/>
    <mergeCell ref="W21:Y21"/>
    <mergeCell ref="AM20:AO20"/>
    <mergeCell ref="AP20:AR20"/>
    <mergeCell ref="AM21:AO21"/>
    <mergeCell ref="AP21:AR21"/>
    <mergeCell ref="AG20:AI20"/>
    <mergeCell ref="AG21:AI21"/>
    <mergeCell ref="K22:M22"/>
    <mergeCell ref="W8:Y8"/>
    <mergeCell ref="W9:Y9"/>
    <mergeCell ref="W10:Y10"/>
    <mergeCell ref="W11:Y11"/>
    <mergeCell ref="W12:Y12"/>
    <mergeCell ref="W15:Y15"/>
    <mergeCell ref="W16:Y16"/>
    <mergeCell ref="T17:V17"/>
    <mergeCell ref="T12:V12"/>
    <mergeCell ref="T13:V13"/>
    <mergeCell ref="T14:V14"/>
    <mergeCell ref="T15:V15"/>
    <mergeCell ref="K13:M13"/>
    <mergeCell ref="K9:M9"/>
    <mergeCell ref="Q8:S8"/>
    <mergeCell ref="T9:V9"/>
    <mergeCell ref="T10:V10"/>
    <mergeCell ref="T11:V11"/>
    <mergeCell ref="N8:P8"/>
    <mergeCell ref="AC8:AE8"/>
    <mergeCell ref="Z9:AB9"/>
    <mergeCell ref="Z10:AB10"/>
    <mergeCell ref="Z11:AB11"/>
    <mergeCell ref="W13:Y13"/>
    <mergeCell ref="W14:Y14"/>
    <mergeCell ref="AC10:AE10"/>
    <mergeCell ref="AC9:AE9"/>
    <mergeCell ref="AC11:AE11"/>
    <mergeCell ref="Z14:AB14"/>
    <mergeCell ref="Z8:AB8"/>
    <mergeCell ref="AC14:AE14"/>
    <mergeCell ref="H12:J12"/>
    <mergeCell ref="H13:J13"/>
    <mergeCell ref="H14:J14"/>
    <mergeCell ref="H15:J15"/>
    <mergeCell ref="Q10:S10"/>
    <mergeCell ref="Q9:S9"/>
    <mergeCell ref="K10:M10"/>
    <mergeCell ref="K11:M11"/>
    <mergeCell ref="K12:M12"/>
    <mergeCell ref="N9:P9"/>
    <mergeCell ref="N10:P10"/>
    <mergeCell ref="N11:P11"/>
    <mergeCell ref="N12:P12"/>
    <mergeCell ref="N13:P13"/>
    <mergeCell ref="N14:P14"/>
    <mergeCell ref="Q11:S11"/>
    <mergeCell ref="AC12:AE12"/>
    <mergeCell ref="Q14:S14"/>
    <mergeCell ref="Q13:S13"/>
    <mergeCell ref="Q12:S12"/>
    <mergeCell ref="Z12:AB12"/>
    <mergeCell ref="Z13:AB13"/>
    <mergeCell ref="H9:J9"/>
    <mergeCell ref="Z16:AB16"/>
    <mergeCell ref="H20:J20"/>
    <mergeCell ref="AC16:AE16"/>
    <mergeCell ref="N15:P15"/>
    <mergeCell ref="N16:P16"/>
    <mergeCell ref="N17:P17"/>
    <mergeCell ref="Q15:S15"/>
    <mergeCell ref="Q16:S16"/>
    <mergeCell ref="H16:J16"/>
    <mergeCell ref="H18:J18"/>
    <mergeCell ref="K20:M20"/>
    <mergeCell ref="Q20:S20"/>
    <mergeCell ref="AC15:AE15"/>
    <mergeCell ref="T16:V16"/>
    <mergeCell ref="Z17:AB17"/>
    <mergeCell ref="Z18:AB18"/>
    <mergeCell ref="AC18:AE18"/>
    <mergeCell ref="Z15:AB15"/>
    <mergeCell ref="E39:G39"/>
    <mergeCell ref="E24:G24"/>
    <mergeCell ref="E25:G25"/>
    <mergeCell ref="E26:G26"/>
    <mergeCell ref="E27:G27"/>
    <mergeCell ref="H32:J32"/>
    <mergeCell ref="H33:J33"/>
    <mergeCell ref="H34:J34"/>
    <mergeCell ref="AC13:AE13"/>
    <mergeCell ref="K14:M14"/>
    <mergeCell ref="K15:M15"/>
    <mergeCell ref="E15:G15"/>
    <mergeCell ref="E16:G16"/>
    <mergeCell ref="E17:G17"/>
    <mergeCell ref="H17:J17"/>
    <mergeCell ref="E18:G18"/>
    <mergeCell ref="K16:M16"/>
    <mergeCell ref="K17:M17"/>
    <mergeCell ref="K18:M18"/>
    <mergeCell ref="E19:AE19"/>
    <mergeCell ref="E30:G30"/>
    <mergeCell ref="E31:G31"/>
    <mergeCell ref="E32:G32"/>
    <mergeCell ref="E33:G33"/>
    <mergeCell ref="E36:G36"/>
    <mergeCell ref="E37:G37"/>
    <mergeCell ref="H25:J25"/>
    <mergeCell ref="H26:J26"/>
    <mergeCell ref="H27:J27"/>
    <mergeCell ref="H28:J28"/>
    <mergeCell ref="H30:J30"/>
    <mergeCell ref="H31:J31"/>
    <mergeCell ref="H22:J22"/>
    <mergeCell ref="E28:G28"/>
    <mergeCell ref="E29:G29"/>
    <mergeCell ref="E22:G22"/>
    <mergeCell ref="E23:G23"/>
    <mergeCell ref="H35:J35"/>
    <mergeCell ref="H24:J24"/>
    <mergeCell ref="E34:G34"/>
    <mergeCell ref="E35:G35"/>
    <mergeCell ref="H23:J23"/>
    <mergeCell ref="K24:M24"/>
    <mergeCell ref="K25:M25"/>
    <mergeCell ref="K26:M26"/>
    <mergeCell ref="K27:M27"/>
    <mergeCell ref="H38:J38"/>
    <mergeCell ref="K28:M28"/>
    <mergeCell ref="K29:M29"/>
    <mergeCell ref="K30:M30"/>
    <mergeCell ref="K31:M31"/>
    <mergeCell ref="K32:M32"/>
    <mergeCell ref="K33:M33"/>
    <mergeCell ref="H29:J29"/>
    <mergeCell ref="K34:M34"/>
    <mergeCell ref="K35:M35"/>
    <mergeCell ref="K36:M36"/>
    <mergeCell ref="H36:J36"/>
    <mergeCell ref="N36:P36"/>
    <mergeCell ref="N37:P37"/>
    <mergeCell ref="N39:P39"/>
    <mergeCell ref="K41:M41"/>
    <mergeCell ref="H41:J41"/>
    <mergeCell ref="H40:J40"/>
    <mergeCell ref="H39:J39"/>
    <mergeCell ref="K39:M39"/>
    <mergeCell ref="K40:M40"/>
    <mergeCell ref="N38:P38"/>
    <mergeCell ref="K37:M37"/>
    <mergeCell ref="K38:M38"/>
    <mergeCell ref="N40:P40"/>
    <mergeCell ref="N41:P41"/>
    <mergeCell ref="N24:P24"/>
    <mergeCell ref="N23:P23"/>
    <mergeCell ref="N28:P28"/>
    <mergeCell ref="N27:P27"/>
    <mergeCell ref="N26:P26"/>
    <mergeCell ref="N35:P35"/>
    <mergeCell ref="N34:P34"/>
    <mergeCell ref="N33:P33"/>
    <mergeCell ref="N32:P32"/>
    <mergeCell ref="N25:P25"/>
    <mergeCell ref="N31:P31"/>
    <mergeCell ref="N30:P30"/>
    <mergeCell ref="N29:P29"/>
    <mergeCell ref="Q24:S24"/>
    <mergeCell ref="Q25:S25"/>
    <mergeCell ref="Q26:S26"/>
    <mergeCell ref="Q27:S27"/>
    <mergeCell ref="Q28:S28"/>
    <mergeCell ref="Q29:S29"/>
    <mergeCell ref="Q30:S30"/>
    <mergeCell ref="Q31:S31"/>
    <mergeCell ref="Q32:S32"/>
    <mergeCell ref="Q33:S33"/>
    <mergeCell ref="Q34:S34"/>
    <mergeCell ref="Q35:S35"/>
    <mergeCell ref="Q36:S36"/>
    <mergeCell ref="Q37:S37"/>
    <mergeCell ref="Q38:S38"/>
    <mergeCell ref="Q39:S39"/>
    <mergeCell ref="Q40:S40"/>
    <mergeCell ref="Q41:S41"/>
    <mergeCell ref="T27:V27"/>
    <mergeCell ref="T26:V26"/>
    <mergeCell ref="T25:V25"/>
    <mergeCell ref="T24:V24"/>
    <mergeCell ref="T41:V41"/>
    <mergeCell ref="T40:V40"/>
    <mergeCell ref="T39:V39"/>
    <mergeCell ref="T38:V38"/>
    <mergeCell ref="T37:V37"/>
    <mergeCell ref="T36:V36"/>
    <mergeCell ref="T35:V35"/>
    <mergeCell ref="T34:V34"/>
    <mergeCell ref="T33:V33"/>
    <mergeCell ref="N22:P22"/>
    <mergeCell ref="Q22:S22"/>
    <mergeCell ref="W34:Y34"/>
    <mergeCell ref="W35:Y35"/>
    <mergeCell ref="W36:Y36"/>
    <mergeCell ref="W37:Y37"/>
    <mergeCell ref="W38:Y38"/>
    <mergeCell ref="T23:V23"/>
    <mergeCell ref="W23:Y23"/>
    <mergeCell ref="W24:Y24"/>
    <mergeCell ref="W25:Y25"/>
    <mergeCell ref="W26:Y26"/>
    <mergeCell ref="W27:Y27"/>
    <mergeCell ref="W28:Y28"/>
    <mergeCell ref="W29:Y29"/>
    <mergeCell ref="W30:Y30"/>
    <mergeCell ref="W31:Y31"/>
    <mergeCell ref="W32:Y32"/>
    <mergeCell ref="W33:Y33"/>
    <mergeCell ref="T32:V32"/>
    <mergeCell ref="T31:V31"/>
    <mergeCell ref="T30:V30"/>
    <mergeCell ref="T29:V29"/>
    <mergeCell ref="T28:V28"/>
    <mergeCell ref="Q23:S23"/>
    <mergeCell ref="T22:V22"/>
    <mergeCell ref="AC21:AE21"/>
    <mergeCell ref="AC20:AE20"/>
    <mergeCell ref="Z20:AB20"/>
    <mergeCell ref="Z21:AB21"/>
    <mergeCell ref="W22:Y22"/>
    <mergeCell ref="Z22:AB22"/>
    <mergeCell ref="AC22:AE22"/>
    <mergeCell ref="AG16:AR16"/>
    <mergeCell ref="Z24:AB24"/>
    <mergeCell ref="AC24:AE24"/>
    <mergeCell ref="Z23:AB23"/>
    <mergeCell ref="AC33:AE33"/>
    <mergeCell ref="Z25:AB25"/>
    <mergeCell ref="AC25:AE25"/>
    <mergeCell ref="Z26:AB26"/>
    <mergeCell ref="AC26:AE26"/>
    <mergeCell ref="Z27:AB27"/>
    <mergeCell ref="AC27:AE27"/>
    <mergeCell ref="Z29:AB29"/>
    <mergeCell ref="Z30:AB30"/>
    <mergeCell ref="AC30:AE30"/>
    <mergeCell ref="AC29:AE29"/>
    <mergeCell ref="Z28:AB28"/>
    <mergeCell ref="Z33:AB33"/>
    <mergeCell ref="AG26:AI26"/>
    <mergeCell ref="AG28:AI28"/>
    <mergeCell ref="AG24:AI24"/>
    <mergeCell ref="AP22:AR22"/>
    <mergeCell ref="AM22:AO22"/>
    <mergeCell ref="AJ22:AL22"/>
    <mergeCell ref="AG22:AI22"/>
    <mergeCell ref="Z36:AB36"/>
    <mergeCell ref="Z37:AB37"/>
    <mergeCell ref="Z34:AB34"/>
    <mergeCell ref="Z35:AB35"/>
    <mergeCell ref="Z31:AB31"/>
    <mergeCell ref="Z32:AB32"/>
    <mergeCell ref="AJ20:AL20"/>
    <mergeCell ref="AJ21:AL21"/>
    <mergeCell ref="AC28:AE28"/>
    <mergeCell ref="AC23:AE23"/>
    <mergeCell ref="AG25:AI25"/>
    <mergeCell ref="AJ24:AL24"/>
    <mergeCell ref="AJ25:AL25"/>
    <mergeCell ref="AJ26:AL26"/>
    <mergeCell ref="AC36:AE36"/>
    <mergeCell ref="AC37:AE37"/>
    <mergeCell ref="AC34:AE34"/>
    <mergeCell ref="AC35:AE35"/>
    <mergeCell ref="AC31:AE31"/>
    <mergeCell ref="AC32:AE32"/>
    <mergeCell ref="AG27:AI27"/>
    <mergeCell ref="AG33:AI33"/>
    <mergeCell ref="AG23:AI23"/>
    <mergeCell ref="AP33:AR33"/>
    <mergeCell ref="AP28:AR28"/>
    <mergeCell ref="AM28:AO28"/>
    <mergeCell ref="AG32:AI32"/>
    <mergeCell ref="AG31:AI31"/>
    <mergeCell ref="AJ28:AL28"/>
    <mergeCell ref="AM32:AO32"/>
    <mergeCell ref="AM31:AO31"/>
    <mergeCell ref="AM30:AO30"/>
    <mergeCell ref="AM29:AO29"/>
    <mergeCell ref="AP32:AR32"/>
    <mergeCell ref="AP31:AR31"/>
    <mergeCell ref="AP30:AR30"/>
    <mergeCell ref="AP29:AR29"/>
    <mergeCell ref="AJ32:AL32"/>
    <mergeCell ref="AJ30:AL30"/>
    <mergeCell ref="AG34:AI34"/>
    <mergeCell ref="AJ36:AL36"/>
    <mergeCell ref="AJ35:AL35"/>
    <mergeCell ref="AG36:AI36"/>
    <mergeCell ref="AG29:AI29"/>
    <mergeCell ref="AG30:AI30"/>
    <mergeCell ref="AJ33:AL33"/>
    <mergeCell ref="AM33:AO33"/>
    <mergeCell ref="AJ37:AL37"/>
    <mergeCell ref="AG35:AI35"/>
    <mergeCell ref="AM41:AO41"/>
    <mergeCell ref="AM40:AO40"/>
    <mergeCell ref="AG41:AI41"/>
    <mergeCell ref="AG40:AI40"/>
    <mergeCell ref="AJ41:AL41"/>
    <mergeCell ref="AG37:AI37"/>
    <mergeCell ref="AJ31:AL31"/>
    <mergeCell ref="AM42:AO42"/>
    <mergeCell ref="AJ17:AR17"/>
    <mergeCell ref="AP34:AR34"/>
    <mergeCell ref="AM34:AO34"/>
    <mergeCell ref="AJ34:AL34"/>
    <mergeCell ref="AP37:AR37"/>
    <mergeCell ref="AP36:AR36"/>
    <mergeCell ref="AP35:AR35"/>
    <mergeCell ref="AM35:AO35"/>
    <mergeCell ref="AM36:AO36"/>
    <mergeCell ref="AM37:AO37"/>
    <mergeCell ref="AJ29:AL29"/>
    <mergeCell ref="AP24:AR24"/>
    <mergeCell ref="AP25:AR25"/>
    <mergeCell ref="AP26:AR26"/>
    <mergeCell ref="AP27:AR27"/>
    <mergeCell ref="AM27:AO27"/>
    <mergeCell ref="AM24:AO24"/>
    <mergeCell ref="AJ27:AL27"/>
    <mergeCell ref="AM26:AO26"/>
    <mergeCell ref="AM25:AO25"/>
    <mergeCell ref="AP23:AR23"/>
    <mergeCell ref="AM23:AO23"/>
    <mergeCell ref="AJ23:AL23"/>
    <mergeCell ref="Z40:AB40"/>
    <mergeCell ref="AC40:AE40"/>
    <mergeCell ref="AC38:AE38"/>
    <mergeCell ref="AJ40:AL40"/>
    <mergeCell ref="AJ39:AL39"/>
    <mergeCell ref="AJ38:AL38"/>
    <mergeCell ref="AM38:AO38"/>
    <mergeCell ref="AG39:AI39"/>
    <mergeCell ref="AG38:AI38"/>
    <mergeCell ref="Z38:AB38"/>
    <mergeCell ref="A42:D42"/>
    <mergeCell ref="E42:G42"/>
    <mergeCell ref="H42:J42"/>
    <mergeCell ref="K42:M42"/>
    <mergeCell ref="N42:P42"/>
    <mergeCell ref="Q42:S42"/>
    <mergeCell ref="T42:V42"/>
    <mergeCell ref="W42:Y42"/>
    <mergeCell ref="AJ42:AL42"/>
    <mergeCell ref="Z42:AB42"/>
    <mergeCell ref="AC42:AE42"/>
    <mergeCell ref="AG42:AI42"/>
    <mergeCell ref="W41:Y41"/>
    <mergeCell ref="W40:Y40"/>
    <mergeCell ref="W39:Y39"/>
    <mergeCell ref="H37:J37"/>
    <mergeCell ref="E40:G40"/>
    <mergeCell ref="E41:G41"/>
    <mergeCell ref="E38:G38"/>
    <mergeCell ref="AM44:AO44"/>
    <mergeCell ref="AP44:AR44"/>
    <mergeCell ref="T44:V44"/>
    <mergeCell ref="W44:Y44"/>
    <mergeCell ref="Z44:AB44"/>
    <mergeCell ref="AC44:AE44"/>
    <mergeCell ref="AG44:AI44"/>
    <mergeCell ref="AP42:AR42"/>
    <mergeCell ref="AP41:AR41"/>
    <mergeCell ref="AP40:AR40"/>
    <mergeCell ref="AP39:AR39"/>
    <mergeCell ref="AP38:AR38"/>
    <mergeCell ref="AM39:AO39"/>
    <mergeCell ref="Z41:AB41"/>
    <mergeCell ref="AC41:AE41"/>
    <mergeCell ref="Z39:AB39"/>
    <mergeCell ref="AC39:AE39"/>
    <mergeCell ref="K43:M43"/>
    <mergeCell ref="N43:P43"/>
    <mergeCell ref="Q43:S43"/>
    <mergeCell ref="AJ43:AL43"/>
    <mergeCell ref="AM43:AO43"/>
    <mergeCell ref="AP43:AR43"/>
    <mergeCell ref="Z43:AB43"/>
    <mergeCell ref="AC43:AE43"/>
    <mergeCell ref="AG43:AI43"/>
    <mergeCell ref="AJ46:AL46"/>
    <mergeCell ref="A3:AE3"/>
    <mergeCell ref="A4:D7"/>
    <mergeCell ref="AJ44:AL44"/>
    <mergeCell ref="A44:D44"/>
    <mergeCell ref="E44:G44"/>
    <mergeCell ref="E46:G46"/>
    <mergeCell ref="H46:J46"/>
    <mergeCell ref="K46:M46"/>
    <mergeCell ref="N46:P46"/>
    <mergeCell ref="Q46:S46"/>
    <mergeCell ref="T46:V46"/>
    <mergeCell ref="W46:Y46"/>
    <mergeCell ref="Z46:AB46"/>
    <mergeCell ref="AC46:AE46"/>
    <mergeCell ref="H44:J44"/>
    <mergeCell ref="K44:M44"/>
    <mergeCell ref="N44:P44"/>
    <mergeCell ref="Q44:S44"/>
    <mergeCell ref="T43:V43"/>
    <mergeCell ref="W43:Y43"/>
    <mergeCell ref="A43:D43"/>
    <mergeCell ref="E43:G43"/>
    <mergeCell ref="H43:J43"/>
  </mergeCells>
  <phoneticPr fontId="3"/>
  <pageMargins left="0.59055118110236227" right="0.19685039370078741" top="0.78740157480314965" bottom="0.59055118110236227" header="0.51181102362204722" footer="0.31496062992125984"/>
  <pageSetup paperSize="9" scale="90" firstPageNumber="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Ⅱ-1</vt:lpstr>
      <vt:lpstr>'Ⅱ-1'!Print_Area</vt:lpstr>
    </vt:vector>
  </TitlesOfParts>
  <Company>交野市役所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交野市役所</dc:creator>
  <cp:lastModifiedBy>star12415</cp:lastModifiedBy>
  <cp:lastPrinted>2016-02-22T11:46:02Z</cp:lastPrinted>
  <dcterms:created xsi:type="dcterms:W3CDTF">2001-12-18T02:03:24Z</dcterms:created>
  <dcterms:modified xsi:type="dcterms:W3CDTF">2016-04-06T12:02:14Z</dcterms:modified>
</cp:coreProperties>
</file>