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160" windowWidth="20730" windowHeight="11760"/>
  </bookViews>
  <sheets>
    <sheet name="有形固定資産の明細" sheetId="3" r:id="rId1"/>
    <sheet name="有形固定資産に係る行政目的別の明細" sheetId="4" r:id="rId2"/>
    <sheet name="投資及び出資金の明細" sheetId="5" r:id="rId3"/>
    <sheet name="基金の明細" sheetId="6" r:id="rId4"/>
    <sheet name="長期延滞債権の明細" sheetId="7" r:id="rId5"/>
    <sheet name="未収金の明細" sheetId="8" r:id="rId6"/>
    <sheet name="地方債等（借入先別）の明細" sheetId="9" r:id="rId7"/>
    <sheet name="地方債等（利率別）の明細" sheetId="10" r:id="rId8"/>
    <sheet name="地方債等（返済期間別）の明細" sheetId="11" r:id="rId9"/>
    <sheet name="引当金の明細" sheetId="12" r:id="rId10"/>
    <sheet name="補助金等の明細" sheetId="13" r:id="rId11"/>
    <sheet name="財源の明細" sheetId="14" r:id="rId12"/>
    <sheet name="財源情報の明細" sheetId="15" r:id="rId13"/>
    <sheet name="資金の明細" sheetId="16" r:id="rId14"/>
  </sheets>
  <externalReferences>
    <externalReference r:id="rId15"/>
  </externalReferences>
  <definedNames>
    <definedName name="_xlnm._FilterDatabase" localSheetId="1" hidden="1">有形固定資産に係る行政目的別の明細!$A$5:$I$66</definedName>
    <definedName name="_xlnm.Print_Area" localSheetId="11">財源の明細!$A$1:$F$95</definedName>
    <definedName name="_xlnm.Print_Area" localSheetId="10">補助金等の明細!$A$1:$E$84</definedName>
    <definedName name="_xlnm.Print_Titles" localSheetId="3">基金の明細!$1:$3</definedName>
    <definedName name="_xlnm.Print_Titles" localSheetId="11">財源の明細!$1:$5</definedName>
    <definedName name="_xlnm.Print_Titles" localSheetId="6">'地方債等（借入先別）の明細'!$1:$4</definedName>
    <definedName name="_xlnm.Print_Titles" localSheetId="10">補助金等の明細!$1:$5</definedName>
    <definedName name="_xlnm.Print_Titles" localSheetId="1">有形固定資産に係る行政目的別の明細!$1:$5</definedName>
    <definedName name="区分" localSheetId="1">#REF!</definedName>
    <definedName name="区分">#REF!</definedName>
    <definedName name="減価償却累計額当期増加額">#REF!</definedName>
    <definedName name="減価償却累計額年度末現在高">#REF!</definedName>
    <definedName name="行政目的">#REF!</definedName>
    <definedName name="取得価額当期減少額">#REF!</definedName>
    <definedName name="取得価額当期増加額">#REF!</definedName>
    <definedName name="取得価額年度当初現在高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>#REF!</definedName>
    <definedName name="連結減価償却累計額当期増加額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>#REF!</definedName>
    <definedName name="連結取得価額当期増加額">#REF!</definedName>
    <definedName name="連結取得価額年度当初現在高">#REF!</definedName>
    <definedName name="連結統一モデル科目名" localSheetId="1">#REF!</definedName>
    <definedName name="連結統一モデル科目名">#REF!</definedName>
  </definedNames>
  <calcPr calcId="145621"/>
</workbook>
</file>

<file path=xl/calcChain.xml><?xml version="1.0" encoding="utf-8"?>
<calcChain xmlns="http://schemas.openxmlformats.org/spreadsheetml/2006/main">
  <c r="B7" i="16" l="1"/>
  <c r="F12" i="15" l="1"/>
  <c r="D12" i="15"/>
  <c r="C12" i="15"/>
  <c r="B12" i="15"/>
  <c r="E11" i="15"/>
  <c r="E12" i="15" s="1"/>
  <c r="E94" i="14" l="1"/>
  <c r="E93" i="14"/>
  <c r="E90" i="14"/>
  <c r="E87" i="14"/>
  <c r="E95" i="14" s="1"/>
  <c r="E83" i="14"/>
  <c r="E80" i="14"/>
  <c r="E84" i="14" s="1"/>
  <c r="E77" i="14"/>
  <c r="E85" i="14" s="1"/>
  <c r="E72" i="14"/>
  <c r="E69" i="14"/>
  <c r="E73" i="14" s="1"/>
  <c r="E66" i="14"/>
  <c r="E74" i="14" s="1"/>
  <c r="E60" i="14"/>
  <c r="E61" i="14" s="1"/>
  <c r="E57" i="14"/>
  <c r="E54" i="14"/>
  <c r="E52" i="14"/>
  <c r="E51" i="14"/>
  <c r="E50" i="14"/>
  <c r="E47" i="14"/>
  <c r="E44" i="14"/>
  <c r="E36" i="14"/>
  <c r="E33" i="14"/>
  <c r="E37" i="14" s="1"/>
  <c r="E30" i="14"/>
  <c r="E38" i="14" s="1"/>
  <c r="E26" i="14"/>
  <c r="E23" i="14"/>
  <c r="E27" i="14" s="1"/>
  <c r="E20" i="14"/>
  <c r="E62" i="14" l="1"/>
  <c r="E28" i="14"/>
  <c r="D82" i="13" l="1"/>
  <c r="D83" i="13" s="1"/>
  <c r="D10" i="13"/>
  <c r="E41" i="12" l="1"/>
  <c r="D41" i="12"/>
  <c r="C41" i="12"/>
  <c r="B41" i="12"/>
  <c r="F40" i="12"/>
  <c r="F41" i="12" s="1"/>
  <c r="F39" i="12"/>
  <c r="E34" i="12"/>
  <c r="D34" i="12"/>
  <c r="C34" i="12"/>
  <c r="B34" i="12"/>
  <c r="F33" i="12"/>
  <c r="F34" i="12" s="1"/>
  <c r="F28" i="12"/>
  <c r="E28" i="12"/>
  <c r="D28" i="12"/>
  <c r="C28" i="12"/>
  <c r="B28" i="12"/>
  <c r="F27" i="12"/>
  <c r="E22" i="12"/>
  <c r="D22" i="12"/>
  <c r="C22" i="12"/>
  <c r="B22" i="12"/>
  <c r="F21" i="12"/>
  <c r="F22" i="12" s="1"/>
  <c r="F16" i="12"/>
  <c r="E16" i="12"/>
  <c r="D16" i="12"/>
  <c r="C16" i="12"/>
  <c r="B16" i="12"/>
  <c r="F15" i="12"/>
  <c r="E10" i="12"/>
  <c r="D10" i="12"/>
  <c r="C10" i="12"/>
  <c r="B10" i="12"/>
  <c r="F9" i="12"/>
  <c r="F8" i="12"/>
  <c r="F10" i="12" s="1"/>
  <c r="A15" i="11" l="1"/>
  <c r="A15" i="10" l="1"/>
  <c r="A11" i="10"/>
  <c r="A7" i="10"/>
  <c r="K60" i="9" l="1"/>
  <c r="J60" i="9"/>
  <c r="I60" i="9"/>
  <c r="H60" i="9"/>
  <c r="G60" i="9"/>
  <c r="F60" i="9"/>
  <c r="E60" i="9"/>
  <c r="D60" i="9"/>
  <c r="C60" i="9"/>
  <c r="B60" i="9"/>
  <c r="K53" i="9"/>
  <c r="K66" i="9" s="1"/>
  <c r="J53" i="9"/>
  <c r="J66" i="9" s="1"/>
  <c r="I53" i="9"/>
  <c r="I66" i="9" s="1"/>
  <c r="H53" i="9"/>
  <c r="H66" i="9" s="1"/>
  <c r="G53" i="9"/>
  <c r="G66" i="9" s="1"/>
  <c r="F53" i="9"/>
  <c r="F66" i="9" s="1"/>
  <c r="E53" i="9"/>
  <c r="E66" i="9" s="1"/>
  <c r="D53" i="9"/>
  <c r="D66" i="9" s="1"/>
  <c r="C53" i="9"/>
  <c r="C66" i="9" s="1"/>
  <c r="B53" i="9"/>
  <c r="B66" i="9" s="1"/>
  <c r="K42" i="9"/>
  <c r="J42" i="9"/>
  <c r="I42" i="9"/>
  <c r="H42" i="9"/>
  <c r="G42" i="9"/>
  <c r="F42" i="9"/>
  <c r="E42" i="9"/>
  <c r="D42" i="9"/>
  <c r="C42" i="9"/>
  <c r="B42" i="9"/>
  <c r="K35" i="9"/>
  <c r="K48" i="9" s="1"/>
  <c r="J35" i="9"/>
  <c r="J48" i="9" s="1"/>
  <c r="I35" i="9"/>
  <c r="I48" i="9" s="1"/>
  <c r="H35" i="9"/>
  <c r="H48" i="9" s="1"/>
  <c r="G35" i="9"/>
  <c r="G48" i="9" s="1"/>
  <c r="F35" i="9"/>
  <c r="F48" i="9" s="1"/>
  <c r="E35" i="9"/>
  <c r="E48" i="9" s="1"/>
  <c r="D35" i="9"/>
  <c r="D48" i="9" s="1"/>
  <c r="C35" i="9"/>
  <c r="C48" i="9" s="1"/>
  <c r="B35" i="9"/>
  <c r="B48" i="9" s="1"/>
  <c r="K28" i="9"/>
  <c r="J28" i="9"/>
  <c r="I28" i="9"/>
  <c r="H28" i="9"/>
  <c r="G28" i="9"/>
  <c r="F28" i="9"/>
  <c r="E28" i="9"/>
  <c r="D28" i="9"/>
  <c r="C28" i="9"/>
  <c r="B28" i="9"/>
  <c r="B27" i="9"/>
  <c r="B26" i="9" s="1"/>
  <c r="K26" i="9"/>
  <c r="J26" i="9"/>
  <c r="I26" i="9"/>
  <c r="H26" i="9"/>
  <c r="G26" i="9"/>
  <c r="F26" i="9"/>
  <c r="E26" i="9"/>
  <c r="D26" i="9"/>
  <c r="C26" i="9"/>
  <c r="B25" i="9"/>
  <c r="K24" i="9"/>
  <c r="K30" i="9" s="1"/>
  <c r="J24" i="9"/>
  <c r="J30" i="9" s="1"/>
  <c r="I24" i="9"/>
  <c r="I30" i="9" s="1"/>
  <c r="H24" i="9"/>
  <c r="H30" i="9" s="1"/>
  <c r="G24" i="9"/>
  <c r="G30" i="9" s="1"/>
  <c r="F24" i="9"/>
  <c r="F30" i="9" s="1"/>
  <c r="E24" i="9"/>
  <c r="E30" i="9" s="1"/>
  <c r="D24" i="9"/>
  <c r="D30" i="9" s="1"/>
  <c r="C24" i="9"/>
  <c r="C30" i="9" s="1"/>
  <c r="B24" i="9"/>
  <c r="B30" i="9" s="1"/>
  <c r="K15" i="9"/>
  <c r="J15" i="9"/>
  <c r="I15" i="9"/>
  <c r="H15" i="9"/>
  <c r="G15" i="9"/>
  <c r="F15" i="9"/>
  <c r="E15" i="9"/>
  <c r="D15" i="9"/>
  <c r="C15" i="9"/>
  <c r="B15" i="9"/>
  <c r="K8" i="9"/>
  <c r="K19" i="9" s="1"/>
  <c r="J8" i="9"/>
  <c r="J19" i="9" s="1"/>
  <c r="I8" i="9"/>
  <c r="I19" i="9" s="1"/>
  <c r="H8" i="9"/>
  <c r="H19" i="9" s="1"/>
  <c r="G8" i="9"/>
  <c r="G19" i="9" s="1"/>
  <c r="F8" i="9"/>
  <c r="F19" i="9" s="1"/>
  <c r="E8" i="9"/>
  <c r="E19" i="9" s="1"/>
  <c r="D8" i="9"/>
  <c r="D19" i="9" s="1"/>
  <c r="C8" i="9"/>
  <c r="C19" i="9" s="1"/>
  <c r="B8" i="9"/>
  <c r="B19" i="9" s="1"/>
  <c r="C18" i="8" l="1"/>
  <c r="B18" i="8"/>
  <c r="C7" i="8"/>
  <c r="C30" i="8" s="1"/>
  <c r="B7" i="8"/>
  <c r="B30" i="8" s="1"/>
  <c r="C20" i="7" l="1"/>
  <c r="B20" i="7"/>
  <c r="C7" i="7"/>
  <c r="C26" i="7" s="1"/>
  <c r="B7" i="7"/>
  <c r="B26" i="7" s="1"/>
  <c r="G29" i="6" l="1"/>
  <c r="F29" i="6"/>
  <c r="E29" i="6"/>
  <c r="D29" i="6"/>
  <c r="C29" i="6"/>
  <c r="B29" i="6"/>
  <c r="F28" i="6"/>
  <c r="G24" i="6"/>
  <c r="E24" i="6"/>
  <c r="D24" i="6"/>
  <c r="C24" i="6"/>
  <c r="B24" i="6"/>
  <c r="F23" i="6"/>
  <c r="F24" i="6" s="1"/>
  <c r="F22" i="6"/>
  <c r="G18" i="6"/>
  <c r="E18" i="6"/>
  <c r="D18" i="6"/>
  <c r="C18" i="6"/>
  <c r="B18" i="6"/>
  <c r="F17" i="6"/>
  <c r="F16" i="6"/>
  <c r="F15" i="6"/>
  <c r="F14" i="6"/>
  <c r="F13" i="6"/>
  <c r="F12" i="6"/>
  <c r="F11" i="6"/>
  <c r="F10" i="6"/>
  <c r="F9" i="6"/>
  <c r="F18" i="6" s="1"/>
  <c r="F8" i="6"/>
  <c r="F7" i="6"/>
  <c r="K27" i="5" l="1"/>
  <c r="I27" i="5"/>
  <c r="F27" i="5"/>
  <c r="D27" i="5"/>
  <c r="C27" i="5"/>
  <c r="B27" i="5"/>
  <c r="J26" i="5"/>
  <c r="G26" i="5"/>
  <c r="E26" i="5"/>
  <c r="H26" i="5" s="1"/>
  <c r="J25" i="5"/>
  <c r="G25" i="5"/>
  <c r="E25" i="5"/>
  <c r="H25" i="5" s="1"/>
  <c r="J24" i="5"/>
  <c r="G24" i="5"/>
  <c r="E24" i="5"/>
  <c r="H24" i="5" s="1"/>
  <c r="J23" i="5"/>
  <c r="G23" i="5"/>
  <c r="E23" i="5"/>
  <c r="H23" i="5" s="1"/>
  <c r="J22" i="5"/>
  <c r="G22" i="5"/>
  <c r="E22" i="5"/>
  <c r="H22" i="5" s="1"/>
  <c r="J21" i="5"/>
  <c r="G21" i="5"/>
  <c r="E21" i="5"/>
  <c r="H21" i="5" s="1"/>
  <c r="J20" i="5"/>
  <c r="G20" i="5"/>
  <c r="E20" i="5"/>
  <c r="H20" i="5" s="1"/>
  <c r="J19" i="5"/>
  <c r="G19" i="5"/>
  <c r="E19" i="5"/>
  <c r="H19" i="5" s="1"/>
  <c r="J18" i="5"/>
  <c r="J27" i="5" s="1"/>
  <c r="G18" i="5"/>
  <c r="E18" i="5"/>
  <c r="E27" i="5" s="1"/>
  <c r="J14" i="5"/>
  <c r="I14" i="5"/>
  <c r="F14" i="5"/>
  <c r="D14" i="5"/>
  <c r="C14" i="5"/>
  <c r="B14" i="5"/>
  <c r="G13" i="5"/>
  <c r="E13" i="5"/>
  <c r="H13" i="5" s="1"/>
  <c r="H12" i="5"/>
  <c r="H14" i="5" s="1"/>
  <c r="G12" i="5"/>
  <c r="E12" i="5"/>
  <c r="E14" i="5" s="1"/>
  <c r="H8" i="5"/>
  <c r="F8" i="5"/>
  <c r="D7" i="5"/>
  <c r="G7" i="5" s="1"/>
  <c r="G8" i="5" s="1"/>
  <c r="D8" i="5" l="1"/>
  <c r="H18" i="5"/>
  <c r="H27" i="5" s="1"/>
</calcChain>
</file>

<file path=xl/sharedStrings.xml><?xml version="1.0" encoding="utf-8"?>
<sst xmlns="http://schemas.openxmlformats.org/spreadsheetml/2006/main" count="1642" uniqueCount="422">
  <si>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</si>
  <si>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</si>
  <si>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</si>
  <si>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</si>
  <si>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</si>
  <si>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</si>
  <si>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</si>
  <si>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</si>
  <si>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</si>
  <si>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</si>
  <si>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</si>
  <si>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</si>
  <si>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</si>
  <si>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</si>
  <si>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</si>
  <si>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</si>
  <si>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</si>
  <si>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</si>
  <si>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</si>
  <si>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</si>
  <si>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</si>
  <si>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</si>
  <si>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</si>
  <si>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</si>
  <si>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</si>
  <si>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</si>
  <si>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</si>
  <si>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</si>
  <si>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</si>
  <si>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</si>
  <si>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</si>
  <si>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</si>
  <si>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</si>
  <si>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</si>
  <si>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</si>
  <si>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</si>
  <si>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</si>
  <si>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</si>
  <si>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</si>
  <si>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</si>
  <si>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</si>
  <si>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</si>
  <si>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</si>
  <si>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</si>
  <si>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</si>
  <si>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</si>
  <si>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</si>
  <si>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</si>
  <si>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</si>
  <si>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</si>
  <si>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</si>
  <si>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</si>
  <si>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</si>
  <si>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</si>
  <si>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</si>
  <si>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</si>
  <si>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</si>
  <si>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</si>
  <si>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</si>
  <si>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</si>
  <si>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</si>
  <si>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</si>
  <si>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</si>
  <si>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</si>
  <si>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</si>
  <si>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</si>
  <si>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</si>
  <si>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</si>
  <si>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</si>
  <si>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会計：全体会計</t>
    <phoneticPr fontId="4"/>
  </si>
  <si>
    <t>年度：平成29年度</t>
  </si>
  <si>
    <t>-</t>
    <phoneticPr fontId="4"/>
  </si>
  <si>
    <t>自治体名：交野市</t>
    <phoneticPr fontId="4"/>
  </si>
  <si>
    <t>（単位：千円）</t>
    <rPh sb="4" eb="5">
      <t>セン</t>
    </rPh>
    <phoneticPr fontId="4"/>
  </si>
  <si>
    <t>有形固定資産の明細</t>
    <phoneticPr fontId="4"/>
  </si>
  <si>
    <t>有形固定資産に係る行政目的別の明細</t>
    <phoneticPr fontId="4"/>
  </si>
  <si>
    <t>自治体名：交野市</t>
  </si>
  <si>
    <t>会計：全体会計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</si>
  <si>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</si>
  <si>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</si>
  <si>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</si>
  <si>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</si>
  <si>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</si>
  <si>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</si>
  <si>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</si>
  <si>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-</t>
    <phoneticPr fontId="4"/>
  </si>
  <si>
    <t>投資及び出資金の明細</t>
    <phoneticPr fontId="4"/>
  </si>
  <si>
    <t>自治体名：交野市</t>
    <rPh sb="5" eb="7">
      <t>カタノ</t>
    </rPh>
    <rPh sb="7" eb="8">
      <t>シ</t>
    </rPh>
    <phoneticPr fontId="4"/>
  </si>
  <si>
    <t>年度：平成29年度</t>
    <phoneticPr fontId="4"/>
  </si>
  <si>
    <t>市場価格のあるもの</t>
  </si>
  <si>
    <t>(単位：千円)</t>
    <rPh sb="4" eb="5">
      <t>セン</t>
    </rPh>
    <rPh sb="5" eb="6">
      <t>エン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</si>
  <si>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</si>
  <si>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</si>
  <si>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</si>
  <si>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</si>
  <si>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</si>
  <si>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</si>
  <si>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</si>
  <si>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</si>
  <si>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りそなホールディングス</t>
    <phoneticPr fontId="4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</si>
  <si>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</si>
  <si>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</si>
  <si>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</si>
  <si>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</si>
  <si>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</si>
  <si>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</si>
  <si>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</si>
  <si>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</si>
  <si>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</si>
  <si>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</si>
  <si>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1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</si>
  <si>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1"/>
  </si>
  <si>
    <t>市場価格のない出資金（出損金も含む）のうち連結対象団体以外に対するもの</t>
    <rPh sb="7" eb="10">
      <t>シュッシキン</t>
    </rPh>
    <rPh sb="11" eb="13">
      <t>シュツエン</t>
    </rPh>
    <rPh sb="13" eb="14">
      <t>キン</t>
    </rPh>
    <rPh sb="15" eb="16">
      <t>フク</t>
    </rPh>
    <phoneticPr fontId="4"/>
  </si>
  <si>
    <t>出資金額_x000D_
(A)</t>
    <phoneticPr fontId="4"/>
  </si>
  <si>
    <t>出資割合(%)_x000D_
(A) / (E)_x000D_
(F)</t>
    <phoneticPr fontId="4"/>
  </si>
  <si>
    <t>強制評価減_x000D_
(H)</t>
    <phoneticPr fontId="4"/>
  </si>
  <si>
    <t>貸借対照表計上額_x000D_
(A) - (H)_x000D_
(I)</t>
    <phoneticPr fontId="4"/>
  </si>
  <si>
    <t>パナソニック交野株式会社</t>
    <rPh sb="6" eb="8">
      <t>カタノ</t>
    </rPh>
    <rPh sb="8" eb="10">
      <t>カブシキ</t>
    </rPh>
    <rPh sb="10" eb="12">
      <t>カイシャ</t>
    </rPh>
    <phoneticPr fontId="1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</si>
  <si>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1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</si>
  <si>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1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</si>
  <si>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1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</si>
  <si>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1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</si>
  <si>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1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</si>
  <si>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</si>
  <si>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</si>
  <si>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1"/>
  </si>
  <si>
    <t>基金の明細</t>
    <phoneticPr fontId="4"/>
  </si>
  <si>
    <t>【一般会計】</t>
    <rPh sb="1" eb="3">
      <t>イッパン</t>
    </rPh>
    <rPh sb="3" eb="5">
      <t>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</si>
  <si>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</si>
  <si>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</si>
  <si>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</si>
  <si>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</si>
  <si>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</si>
  <si>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</si>
  <si>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</si>
  <si>
    <t>公債費管理基金</t>
    <rPh sb="0" eb="2">
      <t>コウサイ</t>
    </rPh>
    <rPh sb="2" eb="3">
      <t>ヒ</t>
    </rPh>
    <rPh sb="3" eb="5">
      <t>カンリ</t>
    </rPh>
    <rPh sb="5" eb="7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</si>
  <si>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</si>
  <si>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地域保全整備基金</t>
    <rPh sb="0" eb="2">
      <t>チイキ</t>
    </rPh>
    <rPh sb="2" eb="4">
      <t>ホゼン</t>
    </rPh>
    <rPh sb="4" eb="6">
      <t>セイビ</t>
    </rPh>
    <rPh sb="6" eb="8">
      <t>キキン</t>
    </rPh>
    <phoneticPr fontId="4"/>
  </si>
  <si>
    <t>都市の緑基金</t>
    <rPh sb="0" eb="2">
      <t>トシ</t>
    </rPh>
    <rPh sb="3" eb="4">
      <t>ミドリ</t>
    </rPh>
    <rPh sb="4" eb="6">
      <t>キキン</t>
    </rPh>
    <phoneticPr fontId="4"/>
  </si>
  <si>
    <t>ふるさと創生桜基金</t>
    <rPh sb="4" eb="6">
      <t>ソウセイ</t>
    </rPh>
    <rPh sb="6" eb="7">
      <t>サクラ</t>
    </rPh>
    <rPh sb="7" eb="9">
      <t>キキン</t>
    </rPh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</si>
  <si>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</si>
  <si>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第二京阪道路環境監視基金</t>
    <rPh sb="0" eb="2">
      <t>ダイニ</t>
    </rPh>
    <rPh sb="2" eb="4">
      <t>ケイハン</t>
    </rPh>
    <rPh sb="4" eb="6">
      <t>ドウロ</t>
    </rPh>
    <rPh sb="6" eb="8">
      <t>カンキョウ</t>
    </rPh>
    <rPh sb="8" eb="10">
      <t>カンシ</t>
    </rPh>
    <rPh sb="10" eb="12">
      <t>キキン</t>
    </rPh>
    <phoneticPr fontId="4"/>
  </si>
  <si>
    <t>災害対策基金</t>
  </si>
  <si>
    <t>生計援助基金</t>
  </si>
  <si>
    <t>奨学基金</t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</si>
  <si>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4"/>
  </si>
  <si>
    <t>国民健康保険出産費資金貸付基金</t>
    <phoneticPr fontId="4"/>
  </si>
  <si>
    <t>国民健康保険財政調整基金</t>
    <phoneticPr fontId="4"/>
  </si>
  <si>
    <t>【介護保険特別会計】</t>
    <rPh sb="1" eb="3">
      <t>カイゴ</t>
    </rPh>
    <rPh sb="3" eb="5">
      <t>ホケン</t>
    </rPh>
    <rPh sb="5" eb="7">
      <t>トクベツ</t>
    </rPh>
    <rPh sb="7" eb="9">
      <t>カイケイ</t>
    </rPh>
    <phoneticPr fontId="4"/>
  </si>
  <si>
    <t>介護給付費準備基金</t>
    <phoneticPr fontId="4"/>
  </si>
  <si>
    <t>長期延滞債権の明細</t>
  </si>
  <si>
    <t>相手先名または種別</t>
  </si>
  <si>
    <t>貸借対照表計上額</t>
  </si>
  <si>
    <t>徴収不能引当金計上額</t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</si>
  <si>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</si>
  <si>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4"/>
  </si>
  <si>
    <t>　　市民税（個人）</t>
    <rPh sb="2" eb="4">
      <t>シミン</t>
    </rPh>
    <rPh sb="4" eb="5">
      <t>ゼイ</t>
    </rPh>
    <rPh sb="6" eb="8">
      <t>コジン</t>
    </rPh>
    <phoneticPr fontId="4"/>
  </si>
  <si>
    <t>　　市民税（法人）</t>
    <rPh sb="2" eb="4">
      <t>シミン</t>
    </rPh>
    <rPh sb="4" eb="5">
      <t>ゼイ</t>
    </rPh>
    <rPh sb="6" eb="8">
      <t>ホウジン</t>
    </rPh>
    <phoneticPr fontId="4"/>
  </si>
  <si>
    <t>　　固定資産税</t>
    <rPh sb="2" eb="4">
      <t>コテイ</t>
    </rPh>
    <rPh sb="4" eb="7">
      <t>シサンゼイ</t>
    </rPh>
    <phoneticPr fontId="4"/>
  </si>
  <si>
    <t>　　軽自動車税</t>
    <rPh sb="2" eb="6">
      <t>ケイジドウシャ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</si>
  <si>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</si>
  <si>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　　児童福祉費負担金</t>
  </si>
  <si>
    <t>　　社会教育費負担金</t>
  </si>
  <si>
    <t>　　一般被保険者国民保険料</t>
    <phoneticPr fontId="4"/>
  </si>
  <si>
    <t>　　退職被保険者等国民保険料</t>
    <phoneticPr fontId="4"/>
  </si>
  <si>
    <t>　　国民健康被保険者返納金</t>
    <rPh sb="2" eb="4">
      <t>コクミン</t>
    </rPh>
    <rPh sb="4" eb="6">
      <t>ケンコウ</t>
    </rPh>
    <rPh sb="6" eb="10">
      <t>ヒホケンシャ</t>
    </rPh>
    <rPh sb="10" eb="12">
      <t>ヘンノウ</t>
    </rPh>
    <rPh sb="12" eb="13">
      <t>キン</t>
    </rPh>
    <phoneticPr fontId="4"/>
  </si>
  <si>
    <t>　　介護保険料</t>
    <rPh sb="2" eb="4">
      <t>カイゴ</t>
    </rPh>
    <rPh sb="4" eb="7">
      <t>ホケンリョウ</t>
    </rPh>
    <phoneticPr fontId="4"/>
  </si>
  <si>
    <t>　　後期高齢者医療保険料</t>
  </si>
  <si>
    <t>その他の未収金</t>
    <rPh sb="2" eb="3">
      <t>タ</t>
    </rPh>
    <rPh sb="4" eb="7">
      <t>ミシュウキン</t>
    </rPh>
    <phoneticPr fontId="4"/>
  </si>
  <si>
    <t>　　保育所使用料　</t>
    <phoneticPr fontId="4"/>
  </si>
  <si>
    <t>　　幼稚園保育料</t>
    <rPh sb="2" eb="5">
      <t>ヨウチエン</t>
    </rPh>
    <rPh sb="5" eb="7">
      <t>ホイク</t>
    </rPh>
    <rPh sb="7" eb="8">
      <t>リョウ</t>
    </rPh>
    <phoneticPr fontId="4"/>
  </si>
  <si>
    <t>　　清掃手数料</t>
  </si>
  <si>
    <t>　　雑入</t>
    <rPh sb="2" eb="4">
      <t>ザツニュウ</t>
    </rPh>
    <phoneticPr fontId="4"/>
  </si>
  <si>
    <t>　　下水使用料</t>
    <rPh sb="2" eb="7">
      <t>ゲスイシヨウリョウ</t>
    </rPh>
    <phoneticPr fontId="4"/>
  </si>
  <si>
    <t>未収金の明細</t>
  </si>
  <si>
    <t>税等未収金</t>
  </si>
  <si>
    <t>　　市民税（個人）</t>
    <rPh sb="2" eb="3">
      <t>シ</t>
    </rPh>
    <phoneticPr fontId="4"/>
  </si>
  <si>
    <t>　　市民税（法人）</t>
    <rPh sb="2" eb="3">
      <t>シ</t>
    </rPh>
    <phoneticPr fontId="4"/>
  </si>
  <si>
    <t>　　固定資産税</t>
  </si>
  <si>
    <t>　　軽自動車税</t>
  </si>
  <si>
    <t>　　都市計画税</t>
  </si>
  <si>
    <t>　　社会教育費負担金</t>
    <rPh sb="2" eb="4">
      <t>シャカイ</t>
    </rPh>
    <rPh sb="4" eb="6">
      <t>キョウイク</t>
    </rPh>
    <rPh sb="6" eb="7">
      <t>ヒ</t>
    </rPh>
    <phoneticPr fontId="4"/>
  </si>
  <si>
    <t>　　後期高齢者医療保険料</t>
    <rPh sb="2" eb="4">
      <t>コウキ</t>
    </rPh>
    <rPh sb="4" eb="7">
      <t>コウレイシャ</t>
    </rPh>
    <rPh sb="7" eb="9">
      <t>イリョウ</t>
    </rPh>
    <rPh sb="9" eb="11">
      <t>ホケン</t>
    </rPh>
    <rPh sb="11" eb="12">
      <t>リョウ</t>
    </rPh>
    <phoneticPr fontId="4"/>
  </si>
  <si>
    <t>その他の未収金</t>
  </si>
  <si>
    <t>　　保育所使用料</t>
  </si>
  <si>
    <t>　　保健衛生使用料</t>
  </si>
  <si>
    <t>　　道路橋梁使用料</t>
  </si>
  <si>
    <t>　　衛生手数料</t>
  </si>
  <si>
    <t>　　法定外公共物使用料</t>
  </si>
  <si>
    <t>　　幼稚園保育料</t>
  </si>
  <si>
    <t>　　雑入</t>
  </si>
  <si>
    <t>　　被保険者返納金</t>
    <phoneticPr fontId="4"/>
  </si>
  <si>
    <t>　　上水道使用料</t>
    <rPh sb="2" eb="5">
      <t>ジョウスイドウ</t>
    </rPh>
    <rPh sb="5" eb="8">
      <t>シヨウリョウ</t>
    </rPh>
    <phoneticPr fontId="4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</si>
  <si>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</si>
  <si>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</si>
  <si>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</si>
  <si>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</si>
  <si>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</si>
  <si>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</si>
  <si>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</si>
  <si>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</si>
  <si>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</si>
  <si>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</si>
  <si>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</si>
  <si>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</si>
  <si>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</si>
  <si>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</si>
  <si>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</si>
  <si>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</si>
  <si>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</si>
  <si>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</si>
  <si>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</si>
  <si>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</si>
  <si>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</si>
  <si>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</si>
  <si>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【公共用地先行取得事業特別会計】</t>
    <rPh sb="1" eb="3">
      <t>コウキョウ</t>
    </rPh>
    <rPh sb="3" eb="5">
      <t>ヨウチ</t>
    </rPh>
    <rPh sb="5" eb="7">
      <t>センコウ</t>
    </rPh>
    <rPh sb="7" eb="9">
      <t>シュトク</t>
    </rPh>
    <rPh sb="9" eb="11">
      <t>ジギョウ</t>
    </rPh>
    <rPh sb="11" eb="13">
      <t>トクベツ</t>
    </rPh>
    <rPh sb="13" eb="15">
      <t>カイケイ</t>
    </rPh>
    <phoneticPr fontId="4"/>
  </si>
  <si>
    <t>該当なし</t>
    <rPh sb="0" eb="2">
      <t>ガイトウ</t>
    </rPh>
    <phoneticPr fontId="1"/>
  </si>
  <si>
    <t>【その他】</t>
    <rPh sb="3" eb="4">
      <t>タ</t>
    </rPh>
    <phoneticPr fontId="4"/>
  </si>
  <si>
    <t>その他</t>
    <rPh sb="2" eb="3">
      <t>タ</t>
    </rPh>
    <phoneticPr fontId="1"/>
  </si>
  <si>
    <t>【下水道事業特別会計】</t>
    <rPh sb="1" eb="4">
      <t>ゲスイドウ</t>
    </rPh>
    <rPh sb="4" eb="6">
      <t>ジギョウ</t>
    </rPh>
    <rPh sb="6" eb="8">
      <t>トクベツ</t>
    </rPh>
    <rPh sb="8" eb="10">
      <t>カイケイ</t>
    </rPh>
    <phoneticPr fontId="4"/>
  </si>
  <si>
    <t>【その他】</t>
  </si>
  <si>
    <t>【水道事業会計】</t>
    <rPh sb="1" eb="3">
      <t>スイドウ</t>
    </rPh>
    <rPh sb="3" eb="5">
      <t>ジギョウ</t>
    </rPh>
    <rPh sb="5" eb="7">
      <t>カイケイ</t>
    </rPh>
    <phoneticPr fontId="4"/>
  </si>
  <si>
    <t>(単位：円)</t>
    <rPh sb="4" eb="5">
      <t>エン</t>
    </rPh>
    <phoneticPr fontId="4"/>
  </si>
  <si>
    <t>地方債等（利率別）の明細</t>
  </si>
  <si>
    <t>自治体名：交野市</t>
    <rPh sb="5" eb="7">
      <t>カタノ</t>
    </rPh>
    <rPh sb="7" eb="8">
      <t>シ</t>
    </rPh>
    <phoneticPr fontId="5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</si>
  <si>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</si>
  <si>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</si>
  <si>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</si>
  <si>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</si>
  <si>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</si>
  <si>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</si>
  <si>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</si>
  <si>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</si>
  <si>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-</t>
    <phoneticPr fontId="4"/>
  </si>
  <si>
    <t>地方債等（返済期間別）の明細</t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</si>
  <si>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</si>
  <si>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</si>
  <si>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</si>
  <si>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</si>
  <si>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</si>
  <si>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</si>
  <si>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</si>
  <si>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</si>
  <si>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</si>
  <si>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【公共用地先行取得事業特別会計】</t>
    <phoneticPr fontId="4"/>
  </si>
  <si>
    <t>【水道事業会計】</t>
    <phoneticPr fontId="4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</si>
  <si>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</si>
  <si>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</si>
  <si>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</si>
  <si>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</si>
  <si>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</si>
  <si>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</si>
  <si>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</si>
  <si>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</si>
  <si>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4"/>
  </si>
  <si>
    <t>補助金等の明細</t>
    <phoneticPr fontId="4"/>
  </si>
  <si>
    <t>名称</t>
  </si>
  <si>
    <t>相手先</t>
  </si>
  <si>
    <t>金額</t>
  </si>
  <si>
    <t>支出目的</t>
  </si>
  <si>
    <t>他団体への
公共施設等整備補助金等</t>
    <phoneticPr fontId="4"/>
  </si>
  <si>
    <t>塵芥処理費</t>
  </si>
  <si>
    <t>四條畷市交野市清掃施設組合　管理者　東　修平</t>
  </si>
  <si>
    <t>四條畷市交野市清掃施設組合負担金（環総）</t>
  </si>
  <si>
    <t>【下水道事業特別会計】</t>
    <phoneticPr fontId="4"/>
  </si>
  <si>
    <t>広域下水道費</t>
  </si>
  <si>
    <t>大阪府知事　松井　一郎</t>
  </si>
  <si>
    <t>流域下水道建設費負担金</t>
  </si>
  <si>
    <t>計</t>
  </si>
  <si>
    <t>その他の補助金等</t>
  </si>
  <si>
    <t>一般管理費</t>
  </si>
  <si>
    <t>交野市水道局　水道事業管理者　堀上　等史</t>
  </si>
  <si>
    <t>水道局職員退職手当負担金（人事）</t>
  </si>
  <si>
    <t>企画費</t>
  </si>
  <si>
    <t>「星のしずく、きらり☆」製造負担金</t>
  </si>
  <si>
    <t>社会福祉総務費</t>
  </si>
  <si>
    <t>大阪府後期高齢者医療広域連合　広域連合長　</t>
  </si>
  <si>
    <t>大阪府後期高齢者医療広域連合負担金（医療）</t>
  </si>
  <si>
    <t>大阪府後期高齢者医療広域連合療養給付費負担金（医療）</t>
  </si>
  <si>
    <t>大阪府後期高齢者医療広域連合療養給付費負担金（過年度医療分）</t>
  </si>
  <si>
    <t>消防施設費</t>
  </si>
  <si>
    <t>消火栓負担金</t>
  </si>
  <si>
    <t>北河内４市リサイクル施設組合　管理者　北川　法夫</t>
  </si>
  <si>
    <t>北河内4市リサイクル施設組合負担金（環総）</t>
  </si>
  <si>
    <t>給食センター費</t>
  </si>
  <si>
    <t>交野市学校給食運営委員会　会長　関　純二</t>
  </si>
  <si>
    <t>学校給食運営補助金　（米飯拡充補助等）</t>
  </si>
  <si>
    <t>災害対策費</t>
  </si>
  <si>
    <t>防災情報充実強化事業市町村分担金</t>
  </si>
  <si>
    <t>児童福祉総務費</t>
  </si>
  <si>
    <t>(福)明徳園 交野保育園 理事長 寺西 加代子　他</t>
    <rPh sb="24" eb="25">
      <t>ホカ</t>
    </rPh>
    <phoneticPr fontId="4"/>
  </si>
  <si>
    <t>子育て支援事業補助金（こども）</t>
  </si>
  <si>
    <t>民間保育所助成金（こども）</t>
  </si>
  <si>
    <t>自治振興費</t>
  </si>
  <si>
    <t>青山区　区長　梅本　康夫　他</t>
    <rPh sb="13" eb="14">
      <t>ホカ</t>
    </rPh>
    <phoneticPr fontId="4"/>
  </si>
  <si>
    <t>自治振興補助金（地振）</t>
  </si>
  <si>
    <t>(福)交野市社会福祉協議会 会長　阪長　保</t>
  </si>
  <si>
    <t>小地域活動推進事業補助金（福総）</t>
  </si>
  <si>
    <t>公益社団法人交野市シルバー人材センター　理事長　雲川　勝己</t>
  </si>
  <si>
    <t>シルバー人材センター事業補助金（高介）</t>
  </si>
  <si>
    <t>就園対策費</t>
  </si>
  <si>
    <t>(学)寺西学園 交野幼稚園　理事長　寺西　加代子　他</t>
    <rPh sb="25" eb="26">
      <t>ホカ</t>
    </rPh>
    <phoneticPr fontId="4"/>
  </si>
  <si>
    <t>私立幼稚園子育て支援事業補助金等</t>
  </si>
  <si>
    <t>就園奨励費補助金</t>
  </si>
  <si>
    <t>就園補助金</t>
  </si>
  <si>
    <t>常備消防費</t>
  </si>
  <si>
    <t>枚方寝屋川消防組合　管理者</t>
  </si>
  <si>
    <t>消防指令業務負担金</t>
  </si>
  <si>
    <t>人権政策費</t>
  </si>
  <si>
    <t>人権啓発・人材養成事業に関する市町村分担金</t>
  </si>
  <si>
    <t>税務総務費</t>
  </si>
  <si>
    <t>大阪府域地方税徴収機構負担金</t>
  </si>
  <si>
    <t>予防費</t>
  </si>
  <si>
    <t>北河内夜間救急センター協議会 会長 枚方市長 伏見 隆</t>
  </si>
  <si>
    <t>北河内夜間救急センター負担金</t>
  </si>
  <si>
    <t>その他</t>
    <rPh sb="2" eb="3">
      <t>タ</t>
    </rPh>
    <phoneticPr fontId="4"/>
  </si>
  <si>
    <t>1,000万円未満一括</t>
    <rPh sb="5" eb="7">
      <t>マンエン</t>
    </rPh>
    <rPh sb="7" eb="9">
      <t>ミマン</t>
    </rPh>
    <rPh sb="9" eb="11">
      <t>イッカツ</t>
    </rPh>
    <phoneticPr fontId="4"/>
  </si>
  <si>
    <t>【国民健康保険特別会計】</t>
    <phoneticPr fontId="4"/>
  </si>
  <si>
    <t>大阪府国民健康保険団体連合会　理事長　淺利　敬一郎</t>
  </si>
  <si>
    <t>府国保連合会負担金</t>
  </si>
  <si>
    <t>一般被保険者高額療養費</t>
  </si>
  <si>
    <t>一般被保険者療養給付費</t>
  </si>
  <si>
    <t>一般被保険者療養費</t>
  </si>
  <si>
    <t>介護納付金</t>
  </si>
  <si>
    <t>社会保険診療報酬支払基金　理事長</t>
  </si>
  <si>
    <t>後期高齢者関係事務費拠出金</t>
  </si>
  <si>
    <t>病床転換助成関係事務費拠出金</t>
  </si>
  <si>
    <t>後期高齢者支援金</t>
  </si>
  <si>
    <t>高額医療費共同事業拠出金</t>
  </si>
  <si>
    <t>出産育児一時金</t>
  </si>
  <si>
    <t>精神・結核医療給付金</t>
  </si>
  <si>
    <t>医療給付金</t>
  </si>
  <si>
    <t>前期高齢者関係事務費拠出金</t>
  </si>
  <si>
    <t>前期高齢者納付金</t>
  </si>
  <si>
    <t>退職被保険者等高額療養費</t>
  </si>
  <si>
    <t>退職被保険者等療養給付費</t>
  </si>
  <si>
    <t>退職被保険者等療養費</t>
  </si>
  <si>
    <t>保険財政共同安定化事業拠出金</t>
  </si>
  <si>
    <t>老人保健事務費拠出金</t>
  </si>
  <si>
    <t>流域下水汚泥処理維持管理費負担金</t>
  </si>
  <si>
    <t>流域下水道維持管理費負担金</t>
  </si>
  <si>
    <t>【介護保険特別会計】</t>
    <phoneticPr fontId="4"/>
  </si>
  <si>
    <t>（社福）紫水会理事長　田中　貴美子</t>
  </si>
  <si>
    <t>地域介護・福祉空間整備等施設整備補助金</t>
  </si>
  <si>
    <t>㈲トッツ　代表取締役　狩野　牧人</t>
  </si>
  <si>
    <t>介護予防・生活支援サービス事業費</t>
  </si>
  <si>
    <t>システム改修負担金</t>
  </si>
  <si>
    <t>介護予防・生活支援サービス事業費負担金</t>
  </si>
  <si>
    <t>居宅サービス等給付費</t>
  </si>
  <si>
    <t>介護予防サービス給付費</t>
  </si>
  <si>
    <t>介護予防サービス計画給付費</t>
  </si>
  <si>
    <t>居宅介護サービス給付費</t>
  </si>
  <si>
    <t>居宅介護サービス計画費</t>
  </si>
  <si>
    <t>地域密着型介護サービス給付費</t>
  </si>
  <si>
    <t>地域密着型介護予防サービス給付費</t>
  </si>
  <si>
    <t>高額介護サービス費</t>
  </si>
  <si>
    <t>高額介護サービス給付費</t>
  </si>
  <si>
    <t>施設介護サービス等給付費</t>
  </si>
  <si>
    <t>特定入所者介護サービス等費</t>
  </si>
  <si>
    <t>特定入所者介護サービス費</t>
  </si>
  <si>
    <t>特定入所者介護予防サービス費</t>
  </si>
  <si>
    <t>【後期高齢者医療特別会計】</t>
    <phoneticPr fontId="4"/>
  </si>
  <si>
    <t>後期高齢者医療広域連合納付金</t>
  </si>
  <si>
    <t>特別徴収保険料分</t>
  </si>
  <si>
    <t>普通徴収保険料分</t>
  </si>
  <si>
    <t>保険基盤安定納付金</t>
  </si>
  <si>
    <t>【水道事業会計】</t>
    <rPh sb="1" eb="3">
      <t>スイドウ</t>
    </rPh>
    <rPh sb="3" eb="5">
      <t>ジギョウ</t>
    </rPh>
    <phoneticPr fontId="4"/>
  </si>
  <si>
    <t>財源の明細</t>
    <phoneticPr fontId="4"/>
  </si>
  <si>
    <t>会計</t>
  </si>
  <si>
    <t>財源の内容</t>
  </si>
  <si>
    <t>相殺金額</t>
    <rPh sb="0" eb="2">
      <t>ソウサイ</t>
    </rPh>
    <rPh sb="2" eb="4">
      <t>キンガク</t>
    </rPh>
    <phoneticPr fontId="4"/>
  </si>
  <si>
    <t>一般会計</t>
    <phoneticPr fontId="4"/>
  </si>
  <si>
    <t>税収等</t>
    <phoneticPr fontId="4"/>
  </si>
  <si>
    <t>市税</t>
    <rPh sb="0" eb="2">
      <t>シゼイ</t>
    </rPh>
    <phoneticPr fontId="4"/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</si>
  <si>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</si>
  <si>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</si>
  <si>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</si>
  <si>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</si>
  <si>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</si>
  <si>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</si>
  <si>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</si>
  <si>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</si>
  <si>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</si>
  <si>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</si>
  <si>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</si>
  <si>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</si>
  <si>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</si>
  <si>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小計</t>
  </si>
  <si>
    <t>国県等補助金</t>
    <phoneticPr fontId="4"/>
  </si>
  <si>
    <t>資本的_x000D_
補助金</t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</si>
  <si>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</si>
  <si>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</si>
  <si>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経常的_x000D_
補助金</t>
  </si>
  <si>
    <t>公共用地先行取得事業特別会計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2">
      <t>トクベツ</t>
    </rPh>
    <rPh sb="12" eb="14">
      <t>カイケイ</t>
    </rPh>
    <phoneticPr fontId="4"/>
  </si>
  <si>
    <t>税収等</t>
    <phoneticPr fontId="4"/>
  </si>
  <si>
    <t>国県等補助金</t>
    <phoneticPr fontId="4"/>
  </si>
  <si>
    <t>国民健康保険特別会計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</si>
  <si>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4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</si>
  <si>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4"/>
  </si>
  <si>
    <t>前期高齢者交付金</t>
    <rPh sb="0" eb="2">
      <t>ゼンキ</t>
    </rPh>
    <rPh sb="2" eb="5">
      <t>コウレイシャ</t>
    </rPh>
    <rPh sb="5" eb="8">
      <t>コウフキン</t>
    </rPh>
    <phoneticPr fontId="4"/>
  </si>
  <si>
    <t>共同事業交付金</t>
    <rPh sb="0" eb="2">
      <t>キョウドウ</t>
    </rPh>
    <rPh sb="2" eb="4">
      <t>ジギョウ</t>
    </rPh>
    <phoneticPr fontId="4"/>
  </si>
  <si>
    <t>繰入金</t>
    <phoneticPr fontId="4"/>
  </si>
  <si>
    <t>下水道事業特別会計</t>
    <phoneticPr fontId="4"/>
  </si>
  <si>
    <t>税収等</t>
  </si>
  <si>
    <t>繰入金</t>
    <rPh sb="0" eb="2">
      <t>クリイレ</t>
    </rPh>
    <rPh sb="2" eb="3">
      <t>キン</t>
    </rPh>
    <phoneticPr fontId="4"/>
  </si>
  <si>
    <t>介護保険特別会計</t>
    <phoneticPr fontId="4"/>
  </si>
  <si>
    <t>保険料</t>
    <rPh sb="0" eb="2">
      <t>ホケン</t>
    </rPh>
    <rPh sb="2" eb="3">
      <t>リョウ</t>
    </rPh>
    <phoneticPr fontId="4"/>
  </si>
  <si>
    <t>支払基金交付金</t>
    <rPh sb="0" eb="2">
      <t>シハラ</t>
    </rPh>
    <rPh sb="2" eb="4">
      <t>キキン</t>
    </rPh>
    <rPh sb="4" eb="7">
      <t>コウフキン</t>
    </rPh>
    <phoneticPr fontId="4"/>
  </si>
  <si>
    <t>後期高齢者医療特別会計</t>
    <phoneticPr fontId="4"/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</si>
  <si>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4"/>
  </si>
  <si>
    <t>水道事業特別会計</t>
    <phoneticPr fontId="4"/>
  </si>
  <si>
    <t>財源情報の明細</t>
    <phoneticPr fontId="4"/>
  </si>
  <si>
    <t>会計：全体会計</t>
    <rPh sb="3" eb="5">
      <t>ゼンタイ</t>
    </rPh>
    <rPh sb="5" eb="7">
      <t>カイケイ</t>
    </rPh>
    <phoneticPr fontId="4"/>
  </si>
  <si>
    <t>内訳</t>
  </si>
  <si>
    <t>国県等補助金</t>
  </si>
  <si>
    <t>地方債等</t>
  </si>
  <si>
    <t>純行政コスト</t>
  </si>
  <si>
    <t>有形固定資産等の増加</t>
  </si>
  <si>
    <t>貸付金・基金等の増加</t>
  </si>
  <si>
    <t>資金の明細</t>
  </si>
  <si>
    <t>年度：平成29年度</t>
    <phoneticPr fontId="4"/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</si>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</sst>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,"/>
    <numFmt numFmtId="177" formatCode="#,##0;[Red]\-#,##0;&quot;-&quot;"/>
    <numFmt numFmtId="178" formatCode="#,##0.0;[Red]\-#,##0.0;&quot;-&quot;"/>
    <numFmt numFmtId="179" formatCode="#,##0,;[Red]\-#,##0,;&quot;-&quot;"/>
  </numFmts>
  <fonts count="12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179" fontId="2" fillId="3" borderId="2" xfId="1" applyNumberFormat="1" applyFont="1" applyFill="1" applyBorder="1" applyAlignment="1">
      <alignment horizontal="right" vertical="center"/>
    </xf>
    <xf numFmtId="176" fontId="2" fillId="3" borderId="1" xfId="1" applyNumberFormat="1" applyFont="1" applyFill="1" applyBorder="1" applyAlignment="1">
      <alignment horizontal="right" vertical="center"/>
    </xf>
    <xf numFmtId="177" fontId="2" fillId="3" borderId="1" xfId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10" fontId="2" fillId="0" borderId="1" xfId="2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0" fontId="2" fillId="3" borderId="2" xfId="2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0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176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left" vertical="center"/>
    </xf>
    <xf numFmtId="177" fontId="2" fillId="3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shrinkToFit="1"/>
    </xf>
    <xf numFmtId="176" fontId="7" fillId="3" borderId="1" xfId="1" applyNumberFormat="1" applyFont="1" applyFill="1" applyBorder="1" applyAlignment="1">
      <alignment horizontal="right" vertical="center"/>
    </xf>
    <xf numFmtId="176" fontId="7" fillId="3" borderId="7" xfId="1" applyNumberFormat="1" applyFont="1" applyFill="1" applyBorder="1" applyAlignment="1">
      <alignment horizontal="right" vertical="center"/>
    </xf>
    <xf numFmtId="177" fontId="7" fillId="3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center" vertical="center"/>
    </xf>
    <xf numFmtId="177" fontId="7" fillId="3" borderId="7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177" fontId="7" fillId="0" borderId="1" xfId="1" applyNumberFormat="1" applyFont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" fontId="7" fillId="0" borderId="0" xfId="0" applyNumberFormat="1" applyFont="1"/>
    <xf numFmtId="176" fontId="8" fillId="0" borderId="7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vertical="center"/>
    </xf>
    <xf numFmtId="176" fontId="2" fillId="0" borderId="0" xfId="0" applyNumberFormat="1" applyFont="1"/>
    <xf numFmtId="3" fontId="2" fillId="0" borderId="8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styles" Target="styles.xml"/>
<Relationship Id="rId2" Type="http://schemas.openxmlformats.org/officeDocument/2006/relationships/worksheet" Target="worksheets/sheet2.xml"/>
<Relationship Id="rId16" Type="http://schemas.openxmlformats.org/officeDocument/2006/relationships/theme" Target="theme/theme1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externalLink" Target="externalLinks/externalLink1.xml"/>
<Relationship Id="rId10" Type="http://schemas.openxmlformats.org/officeDocument/2006/relationships/worksheet" Target="worksheets/sheet10.xml"/>
<Relationship Id="rId19" Type="http://schemas.openxmlformats.org/officeDocument/2006/relationships/calcChain" Target="calcChain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250;&#35336;&#38306;&#20418;/30&#24180;&#24230;/03_&#36001;&#21209;&#26360;&#39006;&#31561;&#25104;&#26524;&#29289;/(3)&#36001;&#21209;&#26360;&#39006;&#23436;&#25104;&#21407;&#26696;/02.&#20840;&#20307;&#20250;&#35336;/&#9313;&#38468;&#23646;&#26126;&#32048;&#26360;/&#21315;&#20870;&#21336;&#20301;/1-(1)&#9313;&#26377;&#24418;&#22266;&#23450;&#36039;&#29987;&#12395;&#20418;&#12427;&#34892;&#25919;&#30446;&#30340;&#21029;&#12398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に係る行政目的別の明細(出力)"/>
      <sheetName val="有形固定資産に係る行政目的別の明細 (水道・相殺)"/>
      <sheetName val="全体会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6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9" width="8.875" style="6"/>
    <col min="10" max="10" width="21.625" style="6" bestFit="1" customWidth="1"/>
    <col min="11" max="12" width="12.25" style="6" bestFit="1" customWidth="1"/>
    <col min="13" max="13" width="2.25" style="6" bestFit="1" customWidth="1"/>
    <col min="14" max="16384" width="8.875" style="6"/>
  </cols>
  <sheetData>
    <row r="1" spans="1:8" ht="21" x14ac:dyDescent="0.15">
      <c r="A1" s="8" t="s">
        <v>74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72</v>
      </c>
      <c r="B2" s="1"/>
      <c r="C2" s="1"/>
      <c r="D2" s="1"/>
      <c r="E2" s="1"/>
      <c r="F2" s="1"/>
      <c r="G2" s="1"/>
      <c r="H2" s="3" t="s">
        <v>70</v>
      </c>
    </row>
    <row r="3" spans="1:8" ht="13.5" x14ac:dyDescent="0.15">
      <c r="A3" s="1" t="s">
        <v>69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73</v>
      </c>
    </row>
    <row r="5" spans="1:8" ht="33.75" x14ac:dyDescent="0.15">
      <c r="A5" s="4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8" x14ac:dyDescent="0.15">
      <c r="A6" s="5" t="s">
        <v>8</v>
      </c>
      <c r="B6" s="7">
        <v>65203825943</v>
      </c>
      <c r="C6" s="7">
        <v>1638198674</v>
      </c>
      <c r="D6" s="7">
        <v>21382500</v>
      </c>
      <c r="E6" s="7">
        <v>66820642117</v>
      </c>
      <c r="F6" s="7">
        <v>23611822959</v>
      </c>
      <c r="G6" s="7">
        <v>554738651</v>
      </c>
      <c r="H6" s="7">
        <v>43208819158</v>
      </c>
    </row>
    <row r="7" spans="1:8" x14ac:dyDescent="0.15">
      <c r="A7" s="5" t="s">
        <v>9</v>
      </c>
      <c r="B7" s="7">
        <v>34619413774</v>
      </c>
      <c r="C7" s="7">
        <v>1293050006</v>
      </c>
      <c r="D7" s="7">
        <v>21382500</v>
      </c>
      <c r="E7" s="7">
        <v>35891081280</v>
      </c>
      <c r="F7" s="7" t="s">
        <v>71</v>
      </c>
      <c r="G7" s="7" t="s">
        <v>71</v>
      </c>
      <c r="H7" s="7">
        <v>35891081280</v>
      </c>
    </row>
    <row r="8" spans="1:8" x14ac:dyDescent="0.15">
      <c r="A8" s="5" t="s">
        <v>10</v>
      </c>
      <c r="B8" s="7" t="s">
        <v>71</v>
      </c>
      <c r="C8" s="7" t="s">
        <v>71</v>
      </c>
      <c r="D8" s="7" t="s">
        <v>71</v>
      </c>
      <c r="E8" s="7" t="s">
        <v>71</v>
      </c>
      <c r="F8" s="7" t="s">
        <v>71</v>
      </c>
      <c r="G8" s="7" t="s">
        <v>71</v>
      </c>
      <c r="H8" s="7" t="s">
        <v>71</v>
      </c>
    </row>
    <row r="9" spans="1:8" x14ac:dyDescent="0.15">
      <c r="A9" s="5" t="s">
        <v>11</v>
      </c>
      <c r="B9" s="7">
        <v>30565371755</v>
      </c>
      <c r="C9" s="7">
        <v>238940280</v>
      </c>
      <c r="D9" s="7" t="s">
        <v>71</v>
      </c>
      <c r="E9" s="7">
        <v>30804312035</v>
      </c>
      <c r="F9" s="7">
        <v>23608648136</v>
      </c>
      <c r="G9" s="7">
        <v>552014268</v>
      </c>
      <c r="H9" s="7">
        <v>7195663899</v>
      </c>
    </row>
    <row r="10" spans="1:8" x14ac:dyDescent="0.15">
      <c r="A10" s="5" t="s">
        <v>12</v>
      </c>
      <c r="B10" s="7">
        <v>5464800</v>
      </c>
      <c r="C10" s="7">
        <v>100252188</v>
      </c>
      <c r="D10" s="7" t="s">
        <v>71</v>
      </c>
      <c r="E10" s="7">
        <v>105716988</v>
      </c>
      <c r="F10" s="7">
        <v>2294837</v>
      </c>
      <c r="G10" s="7">
        <v>2111767</v>
      </c>
      <c r="H10" s="7">
        <v>103422151</v>
      </c>
    </row>
    <row r="11" spans="1:8" x14ac:dyDescent="0.15">
      <c r="A11" s="5" t="s">
        <v>13</v>
      </c>
      <c r="B11" s="7">
        <v>7981214</v>
      </c>
      <c r="C11" s="7">
        <v>2327400</v>
      </c>
      <c r="D11" s="7" t="s">
        <v>71</v>
      </c>
      <c r="E11" s="7">
        <v>10308614</v>
      </c>
      <c r="F11" s="7">
        <v>879986</v>
      </c>
      <c r="G11" s="7">
        <v>612616</v>
      </c>
      <c r="H11" s="7">
        <v>9428628</v>
      </c>
    </row>
    <row r="12" spans="1:8" x14ac:dyDescent="0.15">
      <c r="A12" s="5" t="s">
        <v>14</v>
      </c>
      <c r="B12" s="7" t="s">
        <v>71</v>
      </c>
      <c r="C12" s="7" t="s">
        <v>71</v>
      </c>
      <c r="D12" s="7" t="s">
        <v>71</v>
      </c>
      <c r="E12" s="7" t="s">
        <v>71</v>
      </c>
      <c r="F12" s="7" t="s">
        <v>71</v>
      </c>
      <c r="G12" s="7" t="s">
        <v>71</v>
      </c>
      <c r="H12" s="7" t="s">
        <v>71</v>
      </c>
    </row>
    <row r="13" spans="1:8" x14ac:dyDescent="0.15">
      <c r="A13" s="5" t="s">
        <v>15</v>
      </c>
      <c r="B13" s="7" t="s">
        <v>71</v>
      </c>
      <c r="C13" s="7" t="s">
        <v>71</v>
      </c>
      <c r="D13" s="7" t="s">
        <v>71</v>
      </c>
      <c r="E13" s="7" t="s">
        <v>71</v>
      </c>
      <c r="F13" s="7" t="s">
        <v>71</v>
      </c>
      <c r="G13" s="7" t="s">
        <v>71</v>
      </c>
      <c r="H13" s="7" t="s">
        <v>71</v>
      </c>
    </row>
    <row r="14" spans="1:8" x14ac:dyDescent="0.15">
      <c r="A14" s="5" t="s">
        <v>16</v>
      </c>
      <c r="B14" s="7" t="s">
        <v>71</v>
      </c>
      <c r="C14" s="7" t="s">
        <v>71</v>
      </c>
      <c r="D14" s="7" t="s">
        <v>71</v>
      </c>
      <c r="E14" s="7" t="s">
        <v>71</v>
      </c>
      <c r="F14" s="7" t="s">
        <v>71</v>
      </c>
      <c r="G14" s="7" t="s">
        <v>71</v>
      </c>
      <c r="H14" s="7" t="s">
        <v>71</v>
      </c>
    </row>
    <row r="15" spans="1:8" x14ac:dyDescent="0.15">
      <c r="A15" s="5" t="s">
        <v>17</v>
      </c>
      <c r="B15" s="7" t="s">
        <v>71</v>
      </c>
      <c r="C15" s="7" t="s">
        <v>71</v>
      </c>
      <c r="D15" s="7" t="s">
        <v>71</v>
      </c>
      <c r="E15" s="7" t="s">
        <v>71</v>
      </c>
      <c r="F15" s="7" t="s">
        <v>71</v>
      </c>
      <c r="G15" s="7" t="s">
        <v>71</v>
      </c>
      <c r="H15" s="7" t="s">
        <v>71</v>
      </c>
    </row>
    <row r="16" spans="1:8" x14ac:dyDescent="0.15">
      <c r="A16" s="5" t="s">
        <v>18</v>
      </c>
      <c r="B16" s="7">
        <v>5594400</v>
      </c>
      <c r="C16" s="7">
        <v>3628800</v>
      </c>
      <c r="D16" s="7" t="s">
        <v>71</v>
      </c>
      <c r="E16" s="7">
        <v>9223200</v>
      </c>
      <c r="F16" s="7" t="s">
        <v>71</v>
      </c>
      <c r="G16" s="7" t="s">
        <v>71</v>
      </c>
      <c r="H16" s="7">
        <v>9223200</v>
      </c>
    </row>
    <row r="17" spans="1:8" x14ac:dyDescent="0.15">
      <c r="A17" s="5" t="s">
        <v>19</v>
      </c>
      <c r="B17" s="7">
        <v>97065302419</v>
      </c>
      <c r="C17" s="7">
        <v>1254279628</v>
      </c>
      <c r="D17" s="7">
        <v>665796428</v>
      </c>
      <c r="E17" s="7">
        <v>97653785619</v>
      </c>
      <c r="F17" s="7">
        <v>68200697026</v>
      </c>
      <c r="G17" s="7">
        <v>1954780880</v>
      </c>
      <c r="H17" s="7">
        <v>29453088593</v>
      </c>
    </row>
    <row r="18" spans="1:8" x14ac:dyDescent="0.15">
      <c r="A18" s="5" t="s">
        <v>20</v>
      </c>
      <c r="B18" s="7" t="s">
        <v>71</v>
      </c>
      <c r="C18" s="7" t="s">
        <v>71</v>
      </c>
      <c r="D18" s="7" t="s">
        <v>71</v>
      </c>
      <c r="E18" s="7" t="s">
        <v>71</v>
      </c>
      <c r="F18" s="7" t="s">
        <v>71</v>
      </c>
      <c r="G18" s="7" t="s">
        <v>71</v>
      </c>
      <c r="H18" s="7" t="s">
        <v>71</v>
      </c>
    </row>
    <row r="19" spans="1:8" x14ac:dyDescent="0.15">
      <c r="A19" s="5" t="s">
        <v>21</v>
      </c>
      <c r="B19" s="7">
        <v>889695870</v>
      </c>
      <c r="C19" s="7" t="s">
        <v>71</v>
      </c>
      <c r="D19" s="7">
        <v>175533074</v>
      </c>
      <c r="E19" s="7">
        <v>714162796</v>
      </c>
      <c r="F19" s="7" t="s">
        <v>71</v>
      </c>
      <c r="G19" s="7" t="s">
        <v>71</v>
      </c>
      <c r="H19" s="7">
        <v>714162796</v>
      </c>
    </row>
    <row r="20" spans="1:8" x14ac:dyDescent="0.15">
      <c r="A20" s="5" t="s">
        <v>22</v>
      </c>
      <c r="B20" s="7">
        <v>11</v>
      </c>
      <c r="C20" s="7" t="s">
        <v>71</v>
      </c>
      <c r="D20" s="7" t="s">
        <v>71</v>
      </c>
      <c r="E20" s="7">
        <v>11</v>
      </c>
      <c r="F20" s="7" t="s">
        <v>71</v>
      </c>
      <c r="G20" s="7" t="s">
        <v>71</v>
      </c>
      <c r="H20" s="7">
        <v>11</v>
      </c>
    </row>
    <row r="21" spans="1:8" x14ac:dyDescent="0.15">
      <c r="A21" s="5" t="s">
        <v>23</v>
      </c>
      <c r="B21" s="7" t="s">
        <v>71</v>
      </c>
      <c r="C21" s="7" t="s">
        <v>71</v>
      </c>
      <c r="D21" s="7" t="s">
        <v>71</v>
      </c>
      <c r="E21" s="7" t="s">
        <v>71</v>
      </c>
      <c r="F21" s="7" t="s">
        <v>71</v>
      </c>
      <c r="G21" s="7" t="s">
        <v>71</v>
      </c>
      <c r="H21" s="7" t="s">
        <v>71</v>
      </c>
    </row>
    <row r="22" spans="1:8" x14ac:dyDescent="0.15">
      <c r="A22" s="5" t="s">
        <v>24</v>
      </c>
      <c r="B22" s="7">
        <v>4840622267</v>
      </c>
      <c r="C22" s="7" t="s">
        <v>71</v>
      </c>
      <c r="D22" s="7" t="s">
        <v>71</v>
      </c>
      <c r="E22" s="7">
        <v>4840622267</v>
      </c>
      <c r="F22" s="7" t="s">
        <v>71</v>
      </c>
      <c r="G22" s="7" t="s">
        <v>71</v>
      </c>
      <c r="H22" s="7">
        <v>4840622267</v>
      </c>
    </row>
    <row r="23" spans="1:8" x14ac:dyDescent="0.15">
      <c r="A23" s="5" t="s">
        <v>25</v>
      </c>
      <c r="B23" s="7" t="s">
        <v>71</v>
      </c>
      <c r="C23" s="7" t="s">
        <v>71</v>
      </c>
      <c r="D23" s="7" t="s">
        <v>71</v>
      </c>
      <c r="E23" s="7" t="s">
        <v>71</v>
      </c>
      <c r="F23" s="7" t="s">
        <v>71</v>
      </c>
      <c r="G23" s="7" t="s">
        <v>71</v>
      </c>
      <c r="H23" s="7" t="s">
        <v>71</v>
      </c>
    </row>
    <row r="24" spans="1:8" x14ac:dyDescent="0.15">
      <c r="A24" s="5" t="s">
        <v>26</v>
      </c>
      <c r="B24" s="7">
        <v>126372219</v>
      </c>
      <c r="C24" s="7" t="s">
        <v>71</v>
      </c>
      <c r="D24" s="7" t="s">
        <v>71</v>
      </c>
      <c r="E24" s="7">
        <v>126372219</v>
      </c>
      <c r="F24" s="7" t="s">
        <v>71</v>
      </c>
      <c r="G24" s="7" t="s">
        <v>71</v>
      </c>
      <c r="H24" s="7">
        <v>126372219</v>
      </c>
    </row>
    <row r="25" spans="1:8" x14ac:dyDescent="0.15">
      <c r="A25" s="5" t="s">
        <v>27</v>
      </c>
      <c r="B25" s="7">
        <v>4</v>
      </c>
      <c r="C25" s="7" t="s">
        <v>71</v>
      </c>
      <c r="D25" s="7" t="s">
        <v>71</v>
      </c>
      <c r="E25" s="7">
        <v>4</v>
      </c>
      <c r="F25" s="7" t="s">
        <v>71</v>
      </c>
      <c r="G25" s="7" t="s">
        <v>71</v>
      </c>
      <c r="H25" s="7">
        <v>4</v>
      </c>
    </row>
    <row r="26" spans="1:8" x14ac:dyDescent="0.15">
      <c r="A26" s="5" t="s">
        <v>28</v>
      </c>
      <c r="B26" s="7" t="s">
        <v>71</v>
      </c>
      <c r="C26" s="7" t="s">
        <v>71</v>
      </c>
      <c r="D26" s="7" t="s">
        <v>71</v>
      </c>
      <c r="E26" s="7" t="s">
        <v>71</v>
      </c>
      <c r="F26" s="7" t="s">
        <v>71</v>
      </c>
      <c r="G26" s="7" t="s">
        <v>71</v>
      </c>
      <c r="H26" s="7" t="s">
        <v>71</v>
      </c>
    </row>
    <row r="27" spans="1:8" x14ac:dyDescent="0.15">
      <c r="A27" s="5" t="s">
        <v>29</v>
      </c>
      <c r="B27" s="7" t="s">
        <v>71</v>
      </c>
      <c r="C27" s="7" t="s">
        <v>71</v>
      </c>
      <c r="D27" s="7" t="s">
        <v>71</v>
      </c>
      <c r="E27" s="7" t="s">
        <v>71</v>
      </c>
      <c r="F27" s="7" t="s">
        <v>71</v>
      </c>
      <c r="G27" s="7" t="s">
        <v>71</v>
      </c>
      <c r="H27" s="7" t="s">
        <v>71</v>
      </c>
    </row>
    <row r="28" spans="1:8" x14ac:dyDescent="0.15">
      <c r="A28" s="5" t="s">
        <v>30</v>
      </c>
      <c r="B28" s="7" t="s">
        <v>71</v>
      </c>
      <c r="C28" s="7" t="s">
        <v>71</v>
      </c>
      <c r="D28" s="7" t="s">
        <v>71</v>
      </c>
      <c r="E28" s="7" t="s">
        <v>71</v>
      </c>
      <c r="F28" s="7" t="s">
        <v>71</v>
      </c>
      <c r="G28" s="7" t="s">
        <v>71</v>
      </c>
      <c r="H28" s="7" t="s">
        <v>71</v>
      </c>
    </row>
    <row r="29" spans="1:8" x14ac:dyDescent="0.15">
      <c r="A29" s="5" t="s">
        <v>31</v>
      </c>
      <c r="B29" s="7" t="s">
        <v>71</v>
      </c>
      <c r="C29" s="7" t="s">
        <v>71</v>
      </c>
      <c r="D29" s="7" t="s">
        <v>71</v>
      </c>
      <c r="E29" s="7" t="s">
        <v>71</v>
      </c>
      <c r="F29" s="7" t="s">
        <v>71</v>
      </c>
      <c r="G29" s="7" t="s">
        <v>71</v>
      </c>
      <c r="H29" s="7" t="s">
        <v>71</v>
      </c>
    </row>
    <row r="30" spans="1:8" x14ac:dyDescent="0.15">
      <c r="A30" s="5" t="s">
        <v>32</v>
      </c>
      <c r="B30" s="7" t="s">
        <v>71</v>
      </c>
      <c r="C30" s="7" t="s">
        <v>71</v>
      </c>
      <c r="D30" s="7" t="s">
        <v>71</v>
      </c>
      <c r="E30" s="7" t="s">
        <v>71</v>
      </c>
      <c r="F30" s="7" t="s">
        <v>71</v>
      </c>
      <c r="G30" s="7" t="s">
        <v>71</v>
      </c>
      <c r="H30" s="7" t="s">
        <v>71</v>
      </c>
    </row>
    <row r="31" spans="1:8" x14ac:dyDescent="0.15">
      <c r="A31" s="5" t="s">
        <v>33</v>
      </c>
      <c r="B31" s="7">
        <v>1067206320</v>
      </c>
      <c r="C31" s="7" t="s">
        <v>71</v>
      </c>
      <c r="D31" s="7" t="s">
        <v>71</v>
      </c>
      <c r="E31" s="7">
        <v>1067206320</v>
      </c>
      <c r="F31" s="7" t="s">
        <v>71</v>
      </c>
      <c r="G31" s="7" t="s">
        <v>71</v>
      </c>
      <c r="H31" s="7">
        <v>1067206320</v>
      </c>
    </row>
    <row r="32" spans="1:8" x14ac:dyDescent="0.15">
      <c r="A32" s="5" t="s">
        <v>34</v>
      </c>
      <c r="B32" s="7" t="s">
        <v>71</v>
      </c>
      <c r="C32" s="7" t="s">
        <v>71</v>
      </c>
      <c r="D32" s="7" t="s">
        <v>71</v>
      </c>
      <c r="E32" s="7" t="s">
        <v>71</v>
      </c>
      <c r="F32" s="7" t="s">
        <v>71</v>
      </c>
      <c r="G32" s="7" t="s">
        <v>71</v>
      </c>
      <c r="H32" s="7" t="s">
        <v>71</v>
      </c>
    </row>
    <row r="33" spans="1:8" x14ac:dyDescent="0.15">
      <c r="A33" s="5" t="s">
        <v>35</v>
      </c>
      <c r="B33" s="7" t="s">
        <v>71</v>
      </c>
      <c r="C33" s="7" t="s">
        <v>71</v>
      </c>
      <c r="D33" s="7" t="s">
        <v>71</v>
      </c>
      <c r="E33" s="7" t="s">
        <v>71</v>
      </c>
      <c r="F33" s="7" t="s">
        <v>71</v>
      </c>
      <c r="G33" s="7" t="s">
        <v>71</v>
      </c>
      <c r="H33" s="7" t="s">
        <v>71</v>
      </c>
    </row>
    <row r="34" spans="1:8" x14ac:dyDescent="0.15">
      <c r="A34" s="5" t="s">
        <v>36</v>
      </c>
      <c r="B34" s="7" t="s">
        <v>71</v>
      </c>
      <c r="C34" s="7" t="s">
        <v>71</v>
      </c>
      <c r="D34" s="7" t="s">
        <v>71</v>
      </c>
      <c r="E34" s="7" t="s">
        <v>71</v>
      </c>
      <c r="F34" s="7" t="s">
        <v>71</v>
      </c>
      <c r="G34" s="7" t="s">
        <v>71</v>
      </c>
      <c r="H34" s="7" t="s">
        <v>71</v>
      </c>
    </row>
    <row r="35" spans="1:8" x14ac:dyDescent="0.15">
      <c r="A35" s="5" t="s">
        <v>37</v>
      </c>
      <c r="B35" s="7" t="s">
        <v>71</v>
      </c>
      <c r="C35" s="7" t="s">
        <v>71</v>
      </c>
      <c r="D35" s="7" t="s">
        <v>71</v>
      </c>
      <c r="E35" s="7" t="s">
        <v>71</v>
      </c>
      <c r="F35" s="7" t="s">
        <v>71</v>
      </c>
      <c r="G35" s="7" t="s">
        <v>71</v>
      </c>
      <c r="H35" s="7" t="s">
        <v>71</v>
      </c>
    </row>
    <row r="36" spans="1:8" x14ac:dyDescent="0.15">
      <c r="A36" s="5" t="s">
        <v>38</v>
      </c>
      <c r="B36" s="7" t="s">
        <v>71</v>
      </c>
      <c r="C36" s="7" t="s">
        <v>71</v>
      </c>
      <c r="D36" s="7" t="s">
        <v>71</v>
      </c>
      <c r="E36" s="7" t="s">
        <v>71</v>
      </c>
      <c r="F36" s="7" t="s">
        <v>71</v>
      </c>
      <c r="G36" s="7" t="s">
        <v>71</v>
      </c>
      <c r="H36" s="7" t="s">
        <v>71</v>
      </c>
    </row>
    <row r="37" spans="1:8" x14ac:dyDescent="0.15">
      <c r="A37" s="5" t="s">
        <v>39</v>
      </c>
      <c r="B37" s="7" t="s">
        <v>71</v>
      </c>
      <c r="C37" s="7" t="s">
        <v>71</v>
      </c>
      <c r="D37" s="7" t="s">
        <v>71</v>
      </c>
      <c r="E37" s="7" t="s">
        <v>71</v>
      </c>
      <c r="F37" s="7" t="s">
        <v>71</v>
      </c>
      <c r="G37" s="7" t="s">
        <v>71</v>
      </c>
      <c r="H37" s="7" t="s">
        <v>71</v>
      </c>
    </row>
    <row r="38" spans="1:8" x14ac:dyDescent="0.15">
      <c r="A38" s="5" t="s">
        <v>40</v>
      </c>
      <c r="B38" s="7" t="s">
        <v>71</v>
      </c>
      <c r="C38" s="7" t="s">
        <v>71</v>
      </c>
      <c r="D38" s="7" t="s">
        <v>71</v>
      </c>
      <c r="E38" s="7" t="s">
        <v>71</v>
      </c>
      <c r="F38" s="7" t="s">
        <v>71</v>
      </c>
      <c r="G38" s="7" t="s">
        <v>71</v>
      </c>
      <c r="H38" s="7" t="s">
        <v>71</v>
      </c>
    </row>
    <row r="39" spans="1:8" x14ac:dyDescent="0.15">
      <c r="A39" s="5" t="s">
        <v>41</v>
      </c>
      <c r="B39" s="7" t="s">
        <v>71</v>
      </c>
      <c r="C39" s="7" t="s">
        <v>71</v>
      </c>
      <c r="D39" s="7" t="s">
        <v>71</v>
      </c>
      <c r="E39" s="7" t="s">
        <v>71</v>
      </c>
      <c r="F39" s="7" t="s">
        <v>71</v>
      </c>
      <c r="G39" s="7" t="s">
        <v>71</v>
      </c>
      <c r="H39" s="7" t="s">
        <v>71</v>
      </c>
    </row>
    <row r="40" spans="1:8" x14ac:dyDescent="0.15">
      <c r="A40" s="5" t="s">
        <v>42</v>
      </c>
      <c r="B40" s="7" t="s">
        <v>71</v>
      </c>
      <c r="C40" s="7" t="s">
        <v>71</v>
      </c>
      <c r="D40" s="7" t="s">
        <v>71</v>
      </c>
      <c r="E40" s="7" t="s">
        <v>71</v>
      </c>
      <c r="F40" s="7" t="s">
        <v>71</v>
      </c>
      <c r="G40" s="7" t="s">
        <v>71</v>
      </c>
      <c r="H40" s="7" t="s">
        <v>71</v>
      </c>
    </row>
    <row r="41" spans="1:8" x14ac:dyDescent="0.15">
      <c r="A41" s="5" t="s">
        <v>43</v>
      </c>
      <c r="B41" s="7" t="s">
        <v>71</v>
      </c>
      <c r="C41" s="7" t="s">
        <v>71</v>
      </c>
      <c r="D41" s="7" t="s">
        <v>71</v>
      </c>
      <c r="E41" s="7" t="s">
        <v>71</v>
      </c>
      <c r="F41" s="7" t="s">
        <v>71</v>
      </c>
      <c r="G41" s="7" t="s">
        <v>71</v>
      </c>
      <c r="H41" s="7" t="s">
        <v>71</v>
      </c>
    </row>
    <row r="42" spans="1:8" x14ac:dyDescent="0.15">
      <c r="A42" s="5" t="s">
        <v>44</v>
      </c>
      <c r="B42" s="7" t="s">
        <v>71</v>
      </c>
      <c r="C42" s="7" t="s">
        <v>71</v>
      </c>
      <c r="D42" s="7" t="s">
        <v>71</v>
      </c>
      <c r="E42" s="7" t="s">
        <v>71</v>
      </c>
      <c r="F42" s="7" t="s">
        <v>71</v>
      </c>
      <c r="G42" s="7" t="s">
        <v>71</v>
      </c>
      <c r="H42" s="7" t="s">
        <v>71</v>
      </c>
    </row>
    <row r="43" spans="1:8" x14ac:dyDescent="0.15">
      <c r="A43" s="5" t="s">
        <v>45</v>
      </c>
      <c r="B43" s="7" t="s">
        <v>71</v>
      </c>
      <c r="C43" s="7" t="s">
        <v>71</v>
      </c>
      <c r="D43" s="7" t="s">
        <v>71</v>
      </c>
      <c r="E43" s="7" t="s">
        <v>71</v>
      </c>
      <c r="F43" s="7" t="s">
        <v>71</v>
      </c>
      <c r="G43" s="7" t="s">
        <v>71</v>
      </c>
      <c r="H43" s="7" t="s">
        <v>71</v>
      </c>
    </row>
    <row r="44" spans="1:8" x14ac:dyDescent="0.15">
      <c r="A44" s="5" t="s">
        <v>46</v>
      </c>
      <c r="B44" s="7" t="s">
        <v>71</v>
      </c>
      <c r="C44" s="7" t="s">
        <v>71</v>
      </c>
      <c r="D44" s="7" t="s">
        <v>71</v>
      </c>
      <c r="E44" s="7" t="s">
        <v>71</v>
      </c>
      <c r="F44" s="7" t="s">
        <v>71</v>
      </c>
      <c r="G44" s="7" t="s">
        <v>71</v>
      </c>
      <c r="H44" s="7" t="s">
        <v>71</v>
      </c>
    </row>
    <row r="45" spans="1:8" x14ac:dyDescent="0.15">
      <c r="A45" s="5" t="s">
        <v>47</v>
      </c>
      <c r="B45" s="7">
        <v>139939365</v>
      </c>
      <c r="C45" s="7" t="s">
        <v>71</v>
      </c>
      <c r="D45" s="7">
        <v>2385119</v>
      </c>
      <c r="E45" s="7">
        <v>137554246</v>
      </c>
      <c r="F45" s="7">
        <v>91010456</v>
      </c>
      <c r="G45" s="7">
        <v>2221576</v>
      </c>
      <c r="H45" s="7">
        <v>46543790</v>
      </c>
    </row>
    <row r="46" spans="1:8" x14ac:dyDescent="0.15">
      <c r="A46" s="5" t="s">
        <v>48</v>
      </c>
      <c r="B46" s="7">
        <v>419388920</v>
      </c>
      <c r="C46" s="7" t="s">
        <v>71</v>
      </c>
      <c r="D46" s="7" t="s">
        <v>71</v>
      </c>
      <c r="E46" s="7">
        <v>419388920</v>
      </c>
      <c r="F46" s="7">
        <v>257661411</v>
      </c>
      <c r="G46" s="7">
        <v>6346251</v>
      </c>
      <c r="H46" s="7">
        <v>161727509</v>
      </c>
    </row>
    <row r="47" spans="1:8" x14ac:dyDescent="0.15">
      <c r="A47" s="5" t="s">
        <v>49</v>
      </c>
      <c r="B47" s="7">
        <v>9858377810</v>
      </c>
      <c r="C47" s="7">
        <v>5591160</v>
      </c>
      <c r="D47" s="7" t="s">
        <v>71</v>
      </c>
      <c r="E47" s="7">
        <v>9863968970</v>
      </c>
      <c r="F47" s="7">
        <v>4969746696</v>
      </c>
      <c r="G47" s="7">
        <v>167862571</v>
      </c>
      <c r="H47" s="7">
        <v>4894222274</v>
      </c>
    </row>
    <row r="48" spans="1:8" x14ac:dyDescent="0.15">
      <c r="A48" s="5" t="s">
        <v>50</v>
      </c>
      <c r="B48" s="7">
        <v>56871128</v>
      </c>
      <c r="C48" s="7" t="s">
        <v>71</v>
      </c>
      <c r="D48" s="7" t="s">
        <v>71</v>
      </c>
      <c r="E48" s="7">
        <v>56871128</v>
      </c>
      <c r="F48" s="7">
        <v>2488111</v>
      </c>
      <c r="G48" s="7">
        <v>1421778</v>
      </c>
      <c r="H48" s="7">
        <v>54383017</v>
      </c>
    </row>
    <row r="49" spans="1:8" x14ac:dyDescent="0.15">
      <c r="A49" s="5" t="s">
        <v>51</v>
      </c>
      <c r="B49" s="7" t="s">
        <v>71</v>
      </c>
      <c r="C49" s="7" t="s">
        <v>71</v>
      </c>
      <c r="D49" s="7" t="s">
        <v>71</v>
      </c>
      <c r="E49" s="7" t="s">
        <v>71</v>
      </c>
      <c r="F49" s="7" t="s">
        <v>71</v>
      </c>
      <c r="G49" s="7" t="s">
        <v>71</v>
      </c>
      <c r="H49" s="7" t="s">
        <v>71</v>
      </c>
    </row>
    <row r="50" spans="1:8" x14ac:dyDescent="0.15">
      <c r="A50" s="5" t="s">
        <v>52</v>
      </c>
      <c r="B50" s="7" t="s">
        <v>71</v>
      </c>
      <c r="C50" s="7" t="s">
        <v>71</v>
      </c>
      <c r="D50" s="7" t="s">
        <v>71</v>
      </c>
      <c r="E50" s="7" t="s">
        <v>71</v>
      </c>
      <c r="F50" s="7" t="s">
        <v>71</v>
      </c>
      <c r="G50" s="7" t="s">
        <v>71</v>
      </c>
      <c r="H50" s="7" t="s">
        <v>71</v>
      </c>
    </row>
    <row r="51" spans="1:8" x14ac:dyDescent="0.15">
      <c r="A51" s="5" t="s">
        <v>53</v>
      </c>
      <c r="B51" s="7" t="s">
        <v>71</v>
      </c>
      <c r="C51" s="7" t="s">
        <v>71</v>
      </c>
      <c r="D51" s="7" t="s">
        <v>71</v>
      </c>
      <c r="E51" s="7" t="s">
        <v>71</v>
      </c>
      <c r="F51" s="7" t="s">
        <v>71</v>
      </c>
      <c r="G51" s="7" t="s">
        <v>71</v>
      </c>
      <c r="H51" s="7" t="s">
        <v>71</v>
      </c>
    </row>
    <row r="52" spans="1:8" x14ac:dyDescent="0.15">
      <c r="A52" s="5" t="s">
        <v>54</v>
      </c>
      <c r="B52" s="7">
        <v>3827869240</v>
      </c>
      <c r="C52" s="7" t="s">
        <v>71</v>
      </c>
      <c r="D52" s="7" t="s">
        <v>71</v>
      </c>
      <c r="E52" s="7">
        <v>3827869240</v>
      </c>
      <c r="F52" s="7">
        <v>3810950737</v>
      </c>
      <c r="G52" s="7">
        <v>1932844</v>
      </c>
      <c r="H52" s="7">
        <v>16918503</v>
      </c>
    </row>
    <row r="53" spans="1:8" x14ac:dyDescent="0.15">
      <c r="A53" s="5" t="s">
        <v>55</v>
      </c>
      <c r="B53" s="7">
        <v>20150031236</v>
      </c>
      <c r="C53" s="7">
        <v>189739800</v>
      </c>
      <c r="D53" s="7" t="s">
        <v>71</v>
      </c>
      <c r="E53" s="7">
        <v>20339771036</v>
      </c>
      <c r="F53" s="7">
        <v>19318375892</v>
      </c>
      <c r="G53" s="7">
        <v>598989260</v>
      </c>
      <c r="H53" s="7">
        <v>1021395144</v>
      </c>
    </row>
    <row r="54" spans="1:8" x14ac:dyDescent="0.15">
      <c r="A54" s="5" t="s">
        <v>56</v>
      </c>
      <c r="B54" s="7">
        <v>37344240000</v>
      </c>
      <c r="C54" s="7" t="s">
        <v>71</v>
      </c>
      <c r="D54" s="7" t="s">
        <v>71</v>
      </c>
      <c r="E54" s="7">
        <v>37344240000</v>
      </c>
      <c r="F54" s="7">
        <v>33702870574</v>
      </c>
      <c r="G54" s="7">
        <v>749088000</v>
      </c>
      <c r="H54" s="7">
        <v>3641369426</v>
      </c>
    </row>
    <row r="55" spans="1:8" x14ac:dyDescent="0.15">
      <c r="A55" s="5" t="s">
        <v>57</v>
      </c>
      <c r="B55" s="7" t="s">
        <v>71</v>
      </c>
      <c r="C55" s="7" t="s">
        <v>71</v>
      </c>
      <c r="D55" s="7" t="s">
        <v>71</v>
      </c>
      <c r="E55" s="7" t="s">
        <v>71</v>
      </c>
      <c r="F55" s="7" t="s">
        <v>71</v>
      </c>
      <c r="G55" s="7" t="s">
        <v>71</v>
      </c>
      <c r="H55" s="7" t="s">
        <v>71</v>
      </c>
    </row>
    <row r="56" spans="1:8" x14ac:dyDescent="0.15">
      <c r="A56" s="5" t="s">
        <v>58</v>
      </c>
      <c r="B56" s="7" t="s">
        <v>71</v>
      </c>
      <c r="C56" s="7" t="s">
        <v>71</v>
      </c>
      <c r="D56" s="7" t="s">
        <v>71</v>
      </c>
      <c r="E56" s="7" t="s">
        <v>71</v>
      </c>
      <c r="F56" s="7" t="s">
        <v>71</v>
      </c>
      <c r="G56" s="7" t="s">
        <v>71</v>
      </c>
      <c r="H56" s="7" t="s">
        <v>71</v>
      </c>
    </row>
    <row r="57" spans="1:8" x14ac:dyDescent="0.15">
      <c r="A57" s="5" t="s">
        <v>59</v>
      </c>
      <c r="B57" s="7" t="s">
        <v>71</v>
      </c>
      <c r="C57" s="7" t="s">
        <v>71</v>
      </c>
      <c r="D57" s="7" t="s">
        <v>71</v>
      </c>
      <c r="E57" s="7" t="s">
        <v>71</v>
      </c>
      <c r="F57" s="7" t="s">
        <v>71</v>
      </c>
      <c r="G57" s="7" t="s">
        <v>71</v>
      </c>
      <c r="H57" s="7" t="s">
        <v>71</v>
      </c>
    </row>
    <row r="58" spans="1:8" x14ac:dyDescent="0.15">
      <c r="A58" s="5" t="s">
        <v>60</v>
      </c>
      <c r="B58" s="7" t="s">
        <v>71</v>
      </c>
      <c r="C58" s="7" t="s">
        <v>71</v>
      </c>
      <c r="D58" s="7" t="s">
        <v>71</v>
      </c>
      <c r="E58" s="7" t="s">
        <v>71</v>
      </c>
      <c r="F58" s="7" t="s">
        <v>71</v>
      </c>
      <c r="G58" s="7" t="s">
        <v>71</v>
      </c>
      <c r="H58" s="7" t="s">
        <v>71</v>
      </c>
    </row>
    <row r="59" spans="1:8" x14ac:dyDescent="0.15">
      <c r="A59" s="5" t="s">
        <v>61</v>
      </c>
      <c r="B59" s="7">
        <v>17565795285</v>
      </c>
      <c r="C59" s="7">
        <v>347508680</v>
      </c>
      <c r="D59" s="7">
        <v>32886521</v>
      </c>
      <c r="E59" s="7">
        <v>17880417444</v>
      </c>
      <c r="F59" s="7">
        <v>6047593149</v>
      </c>
      <c r="G59" s="7">
        <v>426918600</v>
      </c>
      <c r="H59" s="7">
        <v>11832824295</v>
      </c>
    </row>
    <row r="60" spans="1:8" x14ac:dyDescent="0.15">
      <c r="A60" s="5" t="s">
        <v>62</v>
      </c>
      <c r="B60" s="7" t="s">
        <v>71</v>
      </c>
      <c r="C60" s="7" t="s">
        <v>71</v>
      </c>
      <c r="D60" s="7" t="s">
        <v>71</v>
      </c>
      <c r="E60" s="7" t="s">
        <v>71</v>
      </c>
      <c r="F60" s="7" t="s">
        <v>71</v>
      </c>
      <c r="G60" s="7" t="s">
        <v>71</v>
      </c>
      <c r="H60" s="7" t="s">
        <v>71</v>
      </c>
    </row>
    <row r="61" spans="1:8" x14ac:dyDescent="0.15">
      <c r="A61" s="5" t="s">
        <v>63</v>
      </c>
      <c r="B61" s="7">
        <v>778892744</v>
      </c>
      <c r="C61" s="7">
        <v>711439988</v>
      </c>
      <c r="D61" s="7">
        <v>454991714</v>
      </c>
      <c r="E61" s="7">
        <v>1035341018</v>
      </c>
      <c r="F61" s="7" t="s">
        <v>71</v>
      </c>
      <c r="G61" s="7" t="s">
        <v>71</v>
      </c>
      <c r="H61" s="7">
        <v>1035341018</v>
      </c>
    </row>
    <row r="62" spans="1:8" x14ac:dyDescent="0.15">
      <c r="A62" s="5" t="s">
        <v>64</v>
      </c>
      <c r="B62" s="7">
        <v>3700516778</v>
      </c>
      <c r="C62" s="7">
        <v>111975109</v>
      </c>
      <c r="D62" s="7">
        <v>64512196</v>
      </c>
      <c r="E62" s="7">
        <v>3747979691</v>
      </c>
      <c r="F62" s="7">
        <v>3126268140</v>
      </c>
      <c r="G62" s="7">
        <v>160047235</v>
      </c>
      <c r="H62" s="7">
        <v>621711551</v>
      </c>
    </row>
    <row r="63" spans="1:8" x14ac:dyDescent="0.15">
      <c r="A63" s="5" t="s">
        <v>65</v>
      </c>
      <c r="B63" s="7" t="s">
        <v>71</v>
      </c>
      <c r="C63" s="7" t="s">
        <v>71</v>
      </c>
      <c r="D63" s="7" t="s">
        <v>71</v>
      </c>
      <c r="E63" s="7" t="s">
        <v>71</v>
      </c>
      <c r="F63" s="7" t="s">
        <v>71</v>
      </c>
      <c r="G63" s="7" t="s">
        <v>71</v>
      </c>
      <c r="H63" s="7" t="s">
        <v>71</v>
      </c>
    </row>
    <row r="64" spans="1:8" x14ac:dyDescent="0.15">
      <c r="A64" s="5" t="s">
        <v>66</v>
      </c>
      <c r="B64" s="7">
        <v>3700516778</v>
      </c>
      <c r="C64" s="7">
        <v>111975109</v>
      </c>
      <c r="D64" s="7">
        <v>64512196</v>
      </c>
      <c r="E64" s="7">
        <v>3747979691</v>
      </c>
      <c r="F64" s="7">
        <v>3126268140</v>
      </c>
      <c r="G64" s="7">
        <v>160047235</v>
      </c>
      <c r="H64" s="7">
        <v>621711551</v>
      </c>
    </row>
    <row r="65" spans="1:8" x14ac:dyDescent="0.15">
      <c r="A65" s="5" t="s">
        <v>67</v>
      </c>
      <c r="B65" s="7" t="s">
        <v>71</v>
      </c>
      <c r="C65" s="7" t="s">
        <v>71</v>
      </c>
      <c r="D65" s="7" t="s">
        <v>71</v>
      </c>
      <c r="E65" s="7" t="s">
        <v>71</v>
      </c>
      <c r="F65" s="7" t="s">
        <v>71</v>
      </c>
      <c r="G65" s="7" t="s">
        <v>71</v>
      </c>
      <c r="H65" s="7" t="s">
        <v>71</v>
      </c>
    </row>
    <row r="66" spans="1:8" x14ac:dyDescent="0.15">
      <c r="A66" s="5" t="s">
        <v>68</v>
      </c>
      <c r="B66" s="7">
        <v>165969645140</v>
      </c>
      <c r="C66" s="7">
        <v>3004453411</v>
      </c>
      <c r="D66" s="7">
        <v>751691124</v>
      </c>
      <c r="E66" s="7">
        <v>168222407427</v>
      </c>
      <c r="F66" s="7">
        <v>94938788125</v>
      </c>
      <c r="G66" s="7">
        <v>2669566766</v>
      </c>
      <c r="H66" s="7">
        <v>73283619302</v>
      </c>
    </row>
  </sheetData>
  <mergeCells count="1">
    <mergeCell ref="A1:H1"/>
  </mergeCells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="85" zoomScaleNormal="85" workbookViewId="0"/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27" t="s">
        <v>246</v>
      </c>
    </row>
    <row r="2" spans="1:6" ht="13.5" x14ac:dyDescent="0.15">
      <c r="A2" s="28" t="s">
        <v>87</v>
      </c>
    </row>
    <row r="3" spans="1:6" ht="13.5" x14ac:dyDescent="0.15">
      <c r="A3" s="28" t="s">
        <v>88</v>
      </c>
    </row>
    <row r="4" spans="1:6" ht="13.5" x14ac:dyDescent="0.15">
      <c r="A4" s="28"/>
    </row>
    <row r="5" spans="1:6" x14ac:dyDescent="0.15">
      <c r="A5" s="69" t="s">
        <v>127</v>
      </c>
      <c r="F5" s="39" t="s">
        <v>90</v>
      </c>
    </row>
    <row r="6" spans="1:6" ht="22.5" customHeight="1" x14ac:dyDescent="0.15">
      <c r="A6" s="40" t="s">
        <v>0</v>
      </c>
      <c r="B6" s="40" t="s">
        <v>247</v>
      </c>
      <c r="C6" s="40" t="s">
        <v>248</v>
      </c>
      <c r="D6" s="40" t="s">
        <v>249</v>
      </c>
      <c r="E6" s="40"/>
      <c r="F6" s="40" t="s">
        <v>250</v>
      </c>
    </row>
    <row r="7" spans="1:6" ht="22.5" customHeight="1" x14ac:dyDescent="0.15">
      <c r="A7" s="40"/>
      <c r="B7" s="40"/>
      <c r="C7" s="40"/>
      <c r="D7" s="14" t="s">
        <v>251</v>
      </c>
      <c r="E7" s="14" t="s">
        <v>132</v>
      </c>
      <c r="F7" s="40"/>
    </row>
    <row r="8" spans="1:6" ht="18" customHeight="1" x14ac:dyDescent="0.15">
      <c r="A8" s="76" t="s">
        <v>252</v>
      </c>
      <c r="B8" s="7">
        <v>3446071000</v>
      </c>
      <c r="C8" s="7">
        <v>229820381</v>
      </c>
      <c r="D8" s="16">
        <v>0</v>
      </c>
      <c r="E8" s="7">
        <v>232907381</v>
      </c>
      <c r="F8" s="7">
        <f>SUM(B8:C8)-SUM(D8:E8)</f>
        <v>3442984000</v>
      </c>
    </row>
    <row r="9" spans="1:6" ht="18" customHeight="1" x14ac:dyDescent="0.15">
      <c r="A9" s="76" t="s">
        <v>253</v>
      </c>
      <c r="B9" s="31">
        <v>286533475</v>
      </c>
      <c r="C9" s="7">
        <v>307140423</v>
      </c>
      <c r="D9" s="7">
        <v>286533475</v>
      </c>
      <c r="E9" s="16">
        <v>0</v>
      </c>
      <c r="F9" s="7">
        <f t="shared" ref="F9" si="0">SUM(B9:C9)-SUM(D9:E9)</f>
        <v>307140423</v>
      </c>
    </row>
    <row r="10" spans="1:6" ht="18" customHeight="1" x14ac:dyDescent="0.15">
      <c r="A10" s="77" t="s">
        <v>68</v>
      </c>
      <c r="B10" s="33">
        <f>SUM(B8:B9)</f>
        <v>3732604475</v>
      </c>
      <c r="C10" s="33">
        <f>SUM(C8:C9)</f>
        <v>536960804</v>
      </c>
      <c r="D10" s="33">
        <f>SUM(D8:D9)</f>
        <v>286533475</v>
      </c>
      <c r="E10" s="33">
        <f>SUM(E8:E9)</f>
        <v>232907381</v>
      </c>
      <c r="F10" s="33">
        <f>SUM(F8:F9)</f>
        <v>3750124423</v>
      </c>
    </row>
    <row r="12" spans="1:6" x14ac:dyDescent="0.15">
      <c r="A12" s="69" t="s">
        <v>145</v>
      </c>
      <c r="F12" s="39" t="s">
        <v>90</v>
      </c>
    </row>
    <row r="13" spans="1:6" ht="22.5" customHeight="1" x14ac:dyDescent="0.15">
      <c r="A13" s="40" t="s">
        <v>0</v>
      </c>
      <c r="B13" s="40" t="s">
        <v>247</v>
      </c>
      <c r="C13" s="40" t="s">
        <v>248</v>
      </c>
      <c r="D13" s="40" t="s">
        <v>249</v>
      </c>
      <c r="E13" s="40"/>
      <c r="F13" s="40" t="s">
        <v>250</v>
      </c>
    </row>
    <row r="14" spans="1:6" ht="22.5" customHeight="1" x14ac:dyDescent="0.15">
      <c r="A14" s="40"/>
      <c r="B14" s="40"/>
      <c r="C14" s="40"/>
      <c r="D14" s="14" t="s">
        <v>251</v>
      </c>
      <c r="E14" s="14" t="s">
        <v>132</v>
      </c>
      <c r="F14" s="40"/>
    </row>
    <row r="15" spans="1:6" ht="18" customHeight="1" x14ac:dyDescent="0.15">
      <c r="A15" s="5" t="s">
        <v>253</v>
      </c>
      <c r="B15" s="31">
        <v>5773258</v>
      </c>
      <c r="C15" s="7">
        <v>6532642</v>
      </c>
      <c r="D15" s="7">
        <v>5773258</v>
      </c>
      <c r="E15" s="16">
        <v>0</v>
      </c>
      <c r="F15" s="7">
        <f t="shared" ref="F15" si="1">SUM(B15:C15)-SUM(D15:E15)</f>
        <v>6532642</v>
      </c>
    </row>
    <row r="16" spans="1:6" ht="18" customHeight="1" x14ac:dyDescent="0.15">
      <c r="A16" s="18" t="s">
        <v>68</v>
      </c>
      <c r="B16" s="33">
        <f>SUM(B15:B15)</f>
        <v>5773258</v>
      </c>
      <c r="C16" s="33">
        <f>SUM(C15:C15)</f>
        <v>6532642</v>
      </c>
      <c r="D16" s="33">
        <f>SUM(D15:D15)</f>
        <v>5773258</v>
      </c>
      <c r="E16" s="78">
        <f>SUM(E15:E15)</f>
        <v>0</v>
      </c>
      <c r="F16" s="33">
        <f>SUM(F15:F15)</f>
        <v>6532642</v>
      </c>
    </row>
    <row r="18" spans="1:6" x14ac:dyDescent="0.15">
      <c r="A18" s="69" t="s">
        <v>219</v>
      </c>
      <c r="F18" s="39" t="s">
        <v>90</v>
      </c>
    </row>
    <row r="19" spans="1:6" ht="22.5" customHeight="1" x14ac:dyDescent="0.15">
      <c r="A19" s="40" t="s">
        <v>0</v>
      </c>
      <c r="B19" s="40" t="s">
        <v>247</v>
      </c>
      <c r="C19" s="40" t="s">
        <v>248</v>
      </c>
      <c r="D19" s="40" t="s">
        <v>249</v>
      </c>
      <c r="E19" s="40"/>
      <c r="F19" s="40" t="s">
        <v>250</v>
      </c>
    </row>
    <row r="20" spans="1:6" ht="22.5" customHeight="1" x14ac:dyDescent="0.15">
      <c r="A20" s="40"/>
      <c r="B20" s="40"/>
      <c r="C20" s="40"/>
      <c r="D20" s="14" t="s">
        <v>251</v>
      </c>
      <c r="E20" s="14" t="s">
        <v>132</v>
      </c>
      <c r="F20" s="40"/>
    </row>
    <row r="21" spans="1:6" ht="18" customHeight="1" x14ac:dyDescent="0.15">
      <c r="A21" s="5" t="s">
        <v>253</v>
      </c>
      <c r="B21" s="31">
        <v>4628187</v>
      </c>
      <c r="C21" s="7">
        <v>5291520</v>
      </c>
      <c r="D21" s="7">
        <v>4628187</v>
      </c>
      <c r="E21" s="16">
        <v>0</v>
      </c>
      <c r="F21" s="7">
        <f t="shared" ref="F21" si="2">SUM(B21:C21)-SUM(D21:E21)</f>
        <v>5291520</v>
      </c>
    </row>
    <row r="22" spans="1:6" ht="18" customHeight="1" x14ac:dyDescent="0.15">
      <c r="A22" s="18" t="s">
        <v>68</v>
      </c>
      <c r="B22" s="33">
        <f>SUM(B21:B21)</f>
        <v>4628187</v>
      </c>
      <c r="C22" s="33">
        <f>SUM(C21:C21)</f>
        <v>5291520</v>
      </c>
      <c r="D22" s="33">
        <f>SUM(D21:D21)</f>
        <v>4628187</v>
      </c>
      <c r="E22" s="78">
        <f>SUM(E21:E21)</f>
        <v>0</v>
      </c>
      <c r="F22" s="33">
        <f>SUM(F21:F21)</f>
        <v>5291520</v>
      </c>
    </row>
    <row r="24" spans="1:6" x14ac:dyDescent="0.15">
      <c r="A24" s="69" t="s">
        <v>148</v>
      </c>
      <c r="F24" s="39" t="s">
        <v>90</v>
      </c>
    </row>
    <row r="25" spans="1:6" ht="22.5" customHeight="1" x14ac:dyDescent="0.15">
      <c r="A25" s="40" t="s">
        <v>0</v>
      </c>
      <c r="B25" s="40" t="s">
        <v>247</v>
      </c>
      <c r="C25" s="40" t="s">
        <v>248</v>
      </c>
      <c r="D25" s="40" t="s">
        <v>249</v>
      </c>
      <c r="E25" s="40"/>
      <c r="F25" s="40" t="s">
        <v>250</v>
      </c>
    </row>
    <row r="26" spans="1:6" ht="22.5" customHeight="1" x14ac:dyDescent="0.15">
      <c r="A26" s="40"/>
      <c r="B26" s="40"/>
      <c r="C26" s="40"/>
      <c r="D26" s="14" t="s">
        <v>251</v>
      </c>
      <c r="E26" s="14" t="s">
        <v>132</v>
      </c>
      <c r="F26" s="40"/>
    </row>
    <row r="27" spans="1:6" ht="18" customHeight="1" x14ac:dyDescent="0.15">
      <c r="A27" s="5" t="s">
        <v>253</v>
      </c>
      <c r="B27" s="31">
        <v>6015712</v>
      </c>
      <c r="C27" s="7">
        <v>6856316.666666666</v>
      </c>
      <c r="D27" s="7">
        <v>6015712</v>
      </c>
      <c r="E27" s="16">
        <v>0</v>
      </c>
      <c r="F27" s="7">
        <f t="shared" ref="F27" si="3">SUM(B27:C27)-SUM(D27:E27)</f>
        <v>6856316.666666666</v>
      </c>
    </row>
    <row r="28" spans="1:6" ht="18" customHeight="1" x14ac:dyDescent="0.15">
      <c r="A28" s="18" t="s">
        <v>68</v>
      </c>
      <c r="B28" s="33">
        <f>SUM(B27:B27)</f>
        <v>6015712</v>
      </c>
      <c r="C28" s="33">
        <f>SUM(C27:C27)</f>
        <v>6856316.666666666</v>
      </c>
      <c r="D28" s="33">
        <f>SUM(D27:D27)</f>
        <v>6015712</v>
      </c>
      <c r="E28" s="78">
        <f>SUM(E27:E27)</f>
        <v>0</v>
      </c>
      <c r="F28" s="33">
        <f>SUM(F27:F27)</f>
        <v>6856316.666666666</v>
      </c>
    </row>
    <row r="30" spans="1:6" x14ac:dyDescent="0.15">
      <c r="A30" s="69" t="s">
        <v>254</v>
      </c>
      <c r="F30" s="39" t="s">
        <v>90</v>
      </c>
    </row>
    <row r="31" spans="1:6" ht="22.5" customHeight="1" x14ac:dyDescent="0.15">
      <c r="A31" s="40" t="s">
        <v>0</v>
      </c>
      <c r="B31" s="40" t="s">
        <v>247</v>
      </c>
      <c r="C31" s="40" t="s">
        <v>248</v>
      </c>
      <c r="D31" s="40" t="s">
        <v>249</v>
      </c>
      <c r="E31" s="40"/>
      <c r="F31" s="40" t="s">
        <v>250</v>
      </c>
    </row>
    <row r="32" spans="1:6" ht="22.5" customHeight="1" x14ac:dyDescent="0.15">
      <c r="A32" s="40"/>
      <c r="B32" s="40"/>
      <c r="C32" s="40"/>
      <c r="D32" s="14" t="s">
        <v>251</v>
      </c>
      <c r="E32" s="14" t="s">
        <v>132</v>
      </c>
      <c r="F32" s="40"/>
    </row>
    <row r="33" spans="1:6" ht="18" customHeight="1" x14ac:dyDescent="0.15">
      <c r="A33" s="5" t="s">
        <v>253</v>
      </c>
      <c r="B33" s="31">
        <v>1058797</v>
      </c>
      <c r="C33" s="7">
        <v>996467.99999999988</v>
      </c>
      <c r="D33" s="7">
        <v>1058797</v>
      </c>
      <c r="E33" s="16">
        <v>0</v>
      </c>
      <c r="F33" s="7">
        <f t="shared" ref="F33" si="4">SUM(B33:C33)-SUM(D33:E33)</f>
        <v>996468</v>
      </c>
    </row>
    <row r="34" spans="1:6" ht="18" customHeight="1" x14ac:dyDescent="0.15">
      <c r="A34" s="18" t="s">
        <v>68</v>
      </c>
      <c r="B34" s="33">
        <f>SUM(B33:B33)</f>
        <v>1058797</v>
      </c>
      <c r="C34" s="33">
        <f>SUM(C33:C33)</f>
        <v>996467.99999999988</v>
      </c>
      <c r="D34" s="33">
        <f>SUM(D33:D33)</f>
        <v>1058797</v>
      </c>
      <c r="E34" s="78">
        <f>SUM(E33:E33)</f>
        <v>0</v>
      </c>
      <c r="F34" s="33">
        <f>SUM(F33:F33)</f>
        <v>996468</v>
      </c>
    </row>
    <row r="36" spans="1:6" x14ac:dyDescent="0.15">
      <c r="A36" s="69" t="s">
        <v>221</v>
      </c>
      <c r="F36" s="39" t="s">
        <v>90</v>
      </c>
    </row>
    <row r="37" spans="1:6" ht="22.5" customHeight="1" x14ac:dyDescent="0.15">
      <c r="A37" s="40" t="s">
        <v>0</v>
      </c>
      <c r="B37" s="40" t="s">
        <v>247</v>
      </c>
      <c r="C37" s="40" t="s">
        <v>248</v>
      </c>
      <c r="D37" s="40" t="s">
        <v>249</v>
      </c>
      <c r="E37" s="40"/>
      <c r="F37" s="40" t="s">
        <v>250</v>
      </c>
    </row>
    <row r="38" spans="1:6" ht="22.5" customHeight="1" x14ac:dyDescent="0.15">
      <c r="A38" s="40"/>
      <c r="B38" s="40"/>
      <c r="C38" s="40"/>
      <c r="D38" s="14" t="s">
        <v>251</v>
      </c>
      <c r="E38" s="14" t="s">
        <v>132</v>
      </c>
      <c r="F38" s="40"/>
    </row>
    <row r="39" spans="1:6" ht="18" customHeight="1" x14ac:dyDescent="0.15">
      <c r="A39" s="5" t="s">
        <v>252</v>
      </c>
      <c r="B39" s="31">
        <v>209566663</v>
      </c>
      <c r="C39" s="7">
        <v>4313596</v>
      </c>
      <c r="D39" s="16"/>
      <c r="E39" s="16">
        <v>0</v>
      </c>
      <c r="F39" s="7">
        <f t="shared" ref="F39:F40" si="5">SUM(B39:C39)-SUM(D39:E39)</f>
        <v>213880259</v>
      </c>
    </row>
    <row r="40" spans="1:6" ht="18" customHeight="1" x14ac:dyDescent="0.15">
      <c r="A40" s="5" t="s">
        <v>253</v>
      </c>
      <c r="B40" s="31">
        <v>17988642</v>
      </c>
      <c r="C40" s="7">
        <v>18499326</v>
      </c>
      <c r="D40" s="7">
        <v>17988642</v>
      </c>
      <c r="E40" s="16">
        <v>0</v>
      </c>
      <c r="F40" s="7">
        <f t="shared" si="5"/>
        <v>18499326</v>
      </c>
    </row>
    <row r="41" spans="1:6" ht="18" customHeight="1" x14ac:dyDescent="0.15">
      <c r="A41" s="18" t="s">
        <v>68</v>
      </c>
      <c r="B41" s="33">
        <f>SUM(B40:B40)</f>
        <v>17988642</v>
      </c>
      <c r="C41" s="33">
        <f>SUM(C40:C40)</f>
        <v>18499326</v>
      </c>
      <c r="D41" s="33">
        <f>SUM(D40:D40)</f>
        <v>17988642</v>
      </c>
      <c r="E41" s="78">
        <f>SUM(E40:E40)</f>
        <v>0</v>
      </c>
      <c r="F41" s="33">
        <f>SUM(F40:F40)</f>
        <v>18499326</v>
      </c>
    </row>
    <row r="42" spans="1:6" x14ac:dyDescent="0.15">
      <c r="F42" s="79"/>
    </row>
  </sheetData>
  <mergeCells count="30">
    <mergeCell ref="A31:A32"/>
    <mergeCell ref="B31:B32"/>
    <mergeCell ref="C31:C32"/>
    <mergeCell ref="D31:E31"/>
    <mergeCell ref="F31:F32"/>
    <mergeCell ref="A37:A38"/>
    <mergeCell ref="B37:B38"/>
    <mergeCell ref="C37:C38"/>
    <mergeCell ref="D37:E37"/>
    <mergeCell ref="F37:F38"/>
    <mergeCell ref="A19:A20"/>
    <mergeCell ref="B19:B20"/>
    <mergeCell ref="C19:C20"/>
    <mergeCell ref="D19:E19"/>
    <mergeCell ref="F19:F20"/>
    <mergeCell ref="A25:A26"/>
    <mergeCell ref="B25:B26"/>
    <mergeCell ref="C25:C26"/>
    <mergeCell ref="D25:E25"/>
    <mergeCell ref="F25:F26"/>
    <mergeCell ref="A6:A7"/>
    <mergeCell ref="B6:B7"/>
    <mergeCell ref="C6:C7"/>
    <mergeCell ref="D6:E6"/>
    <mergeCell ref="F6:F7"/>
    <mergeCell ref="A13:A14"/>
    <mergeCell ref="B13:B14"/>
    <mergeCell ref="C13:C14"/>
    <mergeCell ref="D13:E13"/>
    <mergeCell ref="F13:F14"/>
  </mergeCells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="85" zoomScaleNormal="85" workbookViewId="0">
      <selection activeCell="B1" sqref="B1"/>
    </sheetView>
  </sheetViews>
  <sheetFormatPr defaultColWidth="8.875" defaultRowHeight="11.25" x14ac:dyDescent="0.15"/>
  <cols>
    <col min="1" max="1" width="25.75" style="6" bestFit="1" customWidth="1"/>
    <col min="2" max="2" width="26.5" style="6" bestFit="1" customWidth="1"/>
    <col min="3" max="3" width="47.125" style="6" bestFit="1" customWidth="1"/>
    <col min="4" max="4" width="8.25" style="6" bestFit="1" customWidth="1"/>
    <col min="5" max="5" width="49.5" style="6" bestFit="1" customWidth="1"/>
    <col min="6" max="16384" width="8.875" style="6"/>
  </cols>
  <sheetData>
    <row r="1" spans="1:5" ht="21" x14ac:dyDescent="0.2">
      <c r="A1" s="27" t="s">
        <v>255</v>
      </c>
    </row>
    <row r="2" spans="1:5" ht="13.5" x14ac:dyDescent="0.15">
      <c r="A2" s="28" t="s">
        <v>87</v>
      </c>
    </row>
    <row r="3" spans="1:5" ht="13.5" x14ac:dyDescent="0.15">
      <c r="A3" s="28" t="s">
        <v>88</v>
      </c>
    </row>
    <row r="4" spans="1:5" ht="13.5" customHeight="1" x14ac:dyDescent="0.15">
      <c r="E4" s="29" t="s">
        <v>90</v>
      </c>
    </row>
    <row r="5" spans="1:5" ht="22.5" customHeight="1" x14ac:dyDescent="0.15">
      <c r="A5" s="14" t="s">
        <v>0</v>
      </c>
      <c r="B5" s="14" t="s">
        <v>256</v>
      </c>
      <c r="C5" s="14" t="s">
        <v>257</v>
      </c>
      <c r="D5" s="14" t="s">
        <v>258</v>
      </c>
      <c r="E5" s="14" t="s">
        <v>259</v>
      </c>
    </row>
    <row r="6" spans="1:5" ht="18" customHeight="1" x14ac:dyDescent="0.15">
      <c r="A6" s="80" t="s">
        <v>260</v>
      </c>
      <c r="B6" s="81" t="s">
        <v>127</v>
      </c>
      <c r="C6" s="81"/>
      <c r="D6" s="82"/>
      <c r="E6" s="81"/>
    </row>
    <row r="7" spans="1:5" ht="18" customHeight="1" x14ac:dyDescent="0.15">
      <c r="A7" s="83"/>
      <c r="B7" s="84" t="s">
        <v>261</v>
      </c>
      <c r="C7" s="84" t="s">
        <v>262</v>
      </c>
      <c r="D7" s="31">
        <v>543406000</v>
      </c>
      <c r="E7" s="84" t="s">
        <v>263</v>
      </c>
    </row>
    <row r="8" spans="1:5" ht="18" customHeight="1" x14ac:dyDescent="0.15">
      <c r="A8" s="83"/>
      <c r="B8" s="81" t="s">
        <v>264</v>
      </c>
      <c r="C8" s="81"/>
      <c r="D8" s="85"/>
      <c r="E8" s="81"/>
    </row>
    <row r="9" spans="1:5" ht="18" customHeight="1" x14ac:dyDescent="0.15">
      <c r="A9" s="83"/>
      <c r="B9" s="84" t="s">
        <v>265</v>
      </c>
      <c r="C9" s="84" t="s">
        <v>266</v>
      </c>
      <c r="D9" s="31">
        <v>12063048</v>
      </c>
      <c r="E9" s="84" t="s">
        <v>267</v>
      </c>
    </row>
    <row r="10" spans="1:5" ht="18" customHeight="1" x14ac:dyDescent="0.15">
      <c r="A10" s="86"/>
      <c r="B10" s="18" t="s">
        <v>268</v>
      </c>
      <c r="C10" s="87"/>
      <c r="D10" s="24">
        <f>SUM(D6:D9)</f>
        <v>555469048</v>
      </c>
      <c r="E10" s="87"/>
    </row>
    <row r="11" spans="1:5" ht="18" customHeight="1" x14ac:dyDescent="0.15">
      <c r="A11" s="88" t="s">
        <v>269</v>
      </c>
      <c r="B11" s="81" t="s">
        <v>127</v>
      </c>
      <c r="C11" s="81"/>
      <c r="D11" s="85"/>
      <c r="E11" s="81"/>
    </row>
    <row r="12" spans="1:5" ht="18" customHeight="1" x14ac:dyDescent="0.15">
      <c r="A12" s="89"/>
      <c r="B12" s="84" t="s">
        <v>270</v>
      </c>
      <c r="C12" s="84" t="s">
        <v>271</v>
      </c>
      <c r="D12" s="90">
        <v>6286387</v>
      </c>
      <c r="E12" s="91" t="s">
        <v>272</v>
      </c>
    </row>
    <row r="13" spans="1:5" ht="18" customHeight="1" x14ac:dyDescent="0.15">
      <c r="A13" s="89"/>
      <c r="B13" s="84" t="s">
        <v>273</v>
      </c>
      <c r="C13" s="84" t="s">
        <v>271</v>
      </c>
      <c r="D13" s="90">
        <v>300000</v>
      </c>
      <c r="E13" s="91" t="s">
        <v>274</v>
      </c>
    </row>
    <row r="14" spans="1:5" ht="18" customHeight="1" x14ac:dyDescent="0.15">
      <c r="A14" s="89"/>
      <c r="B14" s="84" t="s">
        <v>275</v>
      </c>
      <c r="C14" s="84" t="s">
        <v>276</v>
      </c>
      <c r="D14" s="90">
        <v>21867024</v>
      </c>
      <c r="E14" s="91" t="s">
        <v>277</v>
      </c>
    </row>
    <row r="15" spans="1:5" ht="18" customHeight="1" x14ac:dyDescent="0.15">
      <c r="A15" s="89"/>
      <c r="B15" s="84" t="s">
        <v>275</v>
      </c>
      <c r="C15" s="84" t="s">
        <v>276</v>
      </c>
      <c r="D15" s="90">
        <v>660064284</v>
      </c>
      <c r="E15" s="91" t="s">
        <v>278</v>
      </c>
    </row>
    <row r="16" spans="1:5" ht="18" customHeight="1" x14ac:dyDescent="0.15">
      <c r="A16" s="89"/>
      <c r="B16" s="84" t="s">
        <v>275</v>
      </c>
      <c r="C16" s="84" t="s">
        <v>276</v>
      </c>
      <c r="D16" s="90">
        <v>17667511</v>
      </c>
      <c r="E16" s="91" t="s">
        <v>279</v>
      </c>
    </row>
    <row r="17" spans="1:5" ht="18" customHeight="1" x14ac:dyDescent="0.15">
      <c r="A17" s="89"/>
      <c r="B17" s="84" t="s">
        <v>280</v>
      </c>
      <c r="C17" s="84" t="s">
        <v>271</v>
      </c>
      <c r="D17" s="90">
        <v>5646726</v>
      </c>
      <c r="E17" s="91" t="s">
        <v>281</v>
      </c>
    </row>
    <row r="18" spans="1:5" ht="18" customHeight="1" x14ac:dyDescent="0.15">
      <c r="A18" s="89"/>
      <c r="B18" s="84" t="s">
        <v>261</v>
      </c>
      <c r="C18" s="84" t="s">
        <v>282</v>
      </c>
      <c r="D18" s="90">
        <v>52431256</v>
      </c>
      <c r="E18" s="91" t="s">
        <v>283</v>
      </c>
    </row>
    <row r="19" spans="1:5" ht="18" customHeight="1" x14ac:dyDescent="0.15">
      <c r="A19" s="89"/>
      <c r="B19" s="84" t="s">
        <v>284</v>
      </c>
      <c r="C19" s="84" t="s">
        <v>285</v>
      </c>
      <c r="D19" s="90">
        <v>23149461</v>
      </c>
      <c r="E19" s="91" t="s">
        <v>286</v>
      </c>
    </row>
    <row r="20" spans="1:5" ht="18" customHeight="1" x14ac:dyDescent="0.15">
      <c r="A20" s="89"/>
      <c r="B20" s="84" t="s">
        <v>287</v>
      </c>
      <c r="C20" s="84" t="s">
        <v>266</v>
      </c>
      <c r="D20" s="90">
        <v>1149000</v>
      </c>
      <c r="E20" s="91" t="s">
        <v>288</v>
      </c>
    </row>
    <row r="21" spans="1:5" ht="18" customHeight="1" x14ac:dyDescent="0.15">
      <c r="A21" s="89"/>
      <c r="B21" s="84" t="s">
        <v>289</v>
      </c>
      <c r="C21" s="84" t="s">
        <v>290</v>
      </c>
      <c r="D21" s="90">
        <v>1200000</v>
      </c>
      <c r="E21" s="91" t="s">
        <v>291</v>
      </c>
    </row>
    <row r="22" spans="1:5" ht="18" customHeight="1" x14ac:dyDescent="0.15">
      <c r="A22" s="89"/>
      <c r="B22" s="84" t="s">
        <v>289</v>
      </c>
      <c r="C22" s="84" t="s">
        <v>290</v>
      </c>
      <c r="D22" s="90">
        <v>57739412</v>
      </c>
      <c r="E22" s="91" t="s">
        <v>292</v>
      </c>
    </row>
    <row r="23" spans="1:5" ht="18" customHeight="1" x14ac:dyDescent="0.15">
      <c r="A23" s="89"/>
      <c r="B23" s="84" t="s">
        <v>293</v>
      </c>
      <c r="C23" s="84" t="s">
        <v>294</v>
      </c>
      <c r="D23" s="90">
        <v>14008976</v>
      </c>
      <c r="E23" s="91" t="s">
        <v>295</v>
      </c>
    </row>
    <row r="24" spans="1:5" ht="18" customHeight="1" x14ac:dyDescent="0.15">
      <c r="A24" s="89"/>
      <c r="B24" s="84" t="s">
        <v>275</v>
      </c>
      <c r="C24" s="84" t="s">
        <v>296</v>
      </c>
      <c r="D24" s="90">
        <v>21031908</v>
      </c>
      <c r="E24" s="92" t="s">
        <v>297</v>
      </c>
    </row>
    <row r="25" spans="1:5" ht="18" customHeight="1" x14ac:dyDescent="0.15">
      <c r="A25" s="89"/>
      <c r="B25" s="84" t="s">
        <v>275</v>
      </c>
      <c r="C25" s="84" t="s">
        <v>298</v>
      </c>
      <c r="D25" s="90">
        <v>15427000</v>
      </c>
      <c r="E25" s="92" t="s">
        <v>299</v>
      </c>
    </row>
    <row r="26" spans="1:5" ht="18" customHeight="1" x14ac:dyDescent="0.15">
      <c r="A26" s="89"/>
      <c r="B26" s="84" t="s">
        <v>300</v>
      </c>
      <c r="C26" s="84" t="s">
        <v>301</v>
      </c>
      <c r="D26" s="90">
        <v>1200000</v>
      </c>
      <c r="E26" s="92" t="s">
        <v>302</v>
      </c>
    </row>
    <row r="27" spans="1:5" ht="18" customHeight="1" x14ac:dyDescent="0.15">
      <c r="A27" s="89"/>
      <c r="B27" s="84" t="s">
        <v>300</v>
      </c>
      <c r="C27" s="84" t="s">
        <v>301</v>
      </c>
      <c r="D27" s="90">
        <v>110443500</v>
      </c>
      <c r="E27" s="92" t="s">
        <v>303</v>
      </c>
    </row>
    <row r="28" spans="1:5" ht="18" customHeight="1" x14ac:dyDescent="0.15">
      <c r="A28" s="89"/>
      <c r="B28" s="84" t="s">
        <v>300</v>
      </c>
      <c r="C28" s="84" t="s">
        <v>301</v>
      </c>
      <c r="D28" s="90">
        <v>7711200</v>
      </c>
      <c r="E28" s="92" t="s">
        <v>304</v>
      </c>
    </row>
    <row r="29" spans="1:5" ht="18" customHeight="1" x14ac:dyDescent="0.15">
      <c r="A29" s="89"/>
      <c r="B29" s="84" t="s">
        <v>305</v>
      </c>
      <c r="C29" s="84" t="s">
        <v>306</v>
      </c>
      <c r="D29" s="90">
        <v>72265812</v>
      </c>
      <c r="E29" s="92" t="s">
        <v>307</v>
      </c>
    </row>
    <row r="30" spans="1:5" ht="18" customHeight="1" x14ac:dyDescent="0.15">
      <c r="A30" s="89"/>
      <c r="B30" s="84" t="s">
        <v>308</v>
      </c>
      <c r="C30" s="84" t="s">
        <v>266</v>
      </c>
      <c r="D30" s="90">
        <v>246000</v>
      </c>
      <c r="E30" s="92" t="s">
        <v>309</v>
      </c>
    </row>
    <row r="31" spans="1:5" ht="18" customHeight="1" x14ac:dyDescent="0.15">
      <c r="A31" s="89"/>
      <c r="B31" s="84" t="s">
        <v>261</v>
      </c>
      <c r="C31" s="84" t="s">
        <v>262</v>
      </c>
      <c r="D31" s="90">
        <v>271101000</v>
      </c>
      <c r="E31" s="92" t="s">
        <v>263</v>
      </c>
    </row>
    <row r="32" spans="1:5" ht="18" customHeight="1" x14ac:dyDescent="0.15">
      <c r="A32" s="89"/>
      <c r="B32" s="84" t="s">
        <v>310</v>
      </c>
      <c r="C32" s="84" t="s">
        <v>266</v>
      </c>
      <c r="D32" s="90">
        <v>324861</v>
      </c>
      <c r="E32" s="92" t="s">
        <v>311</v>
      </c>
    </row>
    <row r="33" spans="1:5" ht="18" customHeight="1" x14ac:dyDescent="0.15">
      <c r="A33" s="89"/>
      <c r="B33" s="84" t="s">
        <v>312</v>
      </c>
      <c r="C33" s="84" t="s">
        <v>313</v>
      </c>
      <c r="D33" s="90">
        <v>12451000</v>
      </c>
      <c r="E33" s="92" t="s">
        <v>314</v>
      </c>
    </row>
    <row r="34" spans="1:5" ht="18" customHeight="1" x14ac:dyDescent="0.15">
      <c r="A34" s="89"/>
      <c r="B34" s="84" t="s">
        <v>315</v>
      </c>
      <c r="C34" s="84"/>
      <c r="D34" s="31">
        <v>303559656</v>
      </c>
      <c r="E34" s="84" t="s">
        <v>316</v>
      </c>
    </row>
    <row r="35" spans="1:5" ht="18" customHeight="1" x14ac:dyDescent="0.15">
      <c r="A35" s="89"/>
      <c r="B35" s="81" t="s">
        <v>317</v>
      </c>
      <c r="C35" s="81"/>
      <c r="D35" s="85"/>
      <c r="E35" s="81"/>
    </row>
    <row r="36" spans="1:5" ht="18" customHeight="1" x14ac:dyDescent="0.15">
      <c r="A36" s="89"/>
      <c r="B36" s="84" t="s">
        <v>270</v>
      </c>
      <c r="C36" s="84" t="s">
        <v>318</v>
      </c>
      <c r="D36" s="90">
        <v>1487833</v>
      </c>
      <c r="E36" s="92" t="s">
        <v>319</v>
      </c>
    </row>
    <row r="37" spans="1:5" ht="18" customHeight="1" x14ac:dyDescent="0.15">
      <c r="A37" s="89"/>
      <c r="B37" s="84" t="s">
        <v>320</v>
      </c>
      <c r="C37" s="84" t="s">
        <v>318</v>
      </c>
      <c r="D37" s="90">
        <v>618761741</v>
      </c>
      <c r="E37" s="92" t="s">
        <v>320</v>
      </c>
    </row>
    <row r="38" spans="1:5" ht="18" customHeight="1" x14ac:dyDescent="0.15">
      <c r="A38" s="89"/>
      <c r="B38" s="84" t="s">
        <v>321</v>
      </c>
      <c r="C38" s="84" t="s">
        <v>318</v>
      </c>
      <c r="D38" s="90">
        <v>2987811473</v>
      </c>
      <c r="E38" s="92" t="s">
        <v>321</v>
      </c>
    </row>
    <row r="39" spans="1:5" ht="18" customHeight="1" x14ac:dyDescent="0.15">
      <c r="A39" s="89"/>
      <c r="B39" s="84" t="s">
        <v>322</v>
      </c>
      <c r="C39" s="84" t="s">
        <v>318</v>
      </c>
      <c r="D39" s="90">
        <v>73591704</v>
      </c>
      <c r="E39" s="92" t="s">
        <v>322</v>
      </c>
    </row>
    <row r="40" spans="1:5" ht="18" customHeight="1" x14ac:dyDescent="0.15">
      <c r="A40" s="89"/>
      <c r="B40" s="84" t="s">
        <v>323</v>
      </c>
      <c r="C40" s="84" t="s">
        <v>324</v>
      </c>
      <c r="D40" s="90">
        <v>322975292</v>
      </c>
      <c r="E40" s="92" t="s">
        <v>323</v>
      </c>
    </row>
    <row r="41" spans="1:5" ht="18" customHeight="1" x14ac:dyDescent="0.15">
      <c r="A41" s="89"/>
      <c r="B41" s="84" t="s">
        <v>325</v>
      </c>
      <c r="C41" s="84" t="s">
        <v>324</v>
      </c>
      <c r="D41" s="90">
        <v>56893</v>
      </c>
      <c r="E41" s="92" t="s">
        <v>325</v>
      </c>
    </row>
    <row r="42" spans="1:5" ht="18" customHeight="1" x14ac:dyDescent="0.15">
      <c r="A42" s="89"/>
      <c r="B42" s="84" t="s">
        <v>325</v>
      </c>
      <c r="C42" s="84" t="s">
        <v>324</v>
      </c>
      <c r="D42" s="90">
        <v>11007</v>
      </c>
      <c r="E42" s="92" t="s">
        <v>326</v>
      </c>
    </row>
    <row r="43" spans="1:5" ht="18" customHeight="1" x14ac:dyDescent="0.15">
      <c r="A43" s="89"/>
      <c r="B43" s="84" t="s">
        <v>327</v>
      </c>
      <c r="C43" s="84" t="s">
        <v>324</v>
      </c>
      <c r="D43" s="90">
        <v>956189183</v>
      </c>
      <c r="E43" s="92" t="s">
        <v>327</v>
      </c>
    </row>
    <row r="44" spans="1:5" ht="18" customHeight="1" x14ac:dyDescent="0.15">
      <c r="A44" s="89"/>
      <c r="B44" s="84" t="s">
        <v>328</v>
      </c>
      <c r="C44" s="84" t="s">
        <v>318</v>
      </c>
      <c r="D44" s="90">
        <v>181874203</v>
      </c>
      <c r="E44" s="92" t="s">
        <v>328</v>
      </c>
    </row>
    <row r="45" spans="1:5" ht="18" customHeight="1" x14ac:dyDescent="0.15">
      <c r="A45" s="89"/>
      <c r="B45" s="84" t="s">
        <v>329</v>
      </c>
      <c r="C45" s="84" t="s">
        <v>318</v>
      </c>
      <c r="D45" s="90">
        <v>14217780</v>
      </c>
      <c r="E45" s="92" t="s">
        <v>329</v>
      </c>
    </row>
    <row r="46" spans="1:5" ht="18" customHeight="1" x14ac:dyDescent="0.15">
      <c r="A46" s="89"/>
      <c r="B46" s="84" t="s">
        <v>330</v>
      </c>
      <c r="C46" s="84" t="s">
        <v>318</v>
      </c>
      <c r="D46" s="90">
        <v>11102500</v>
      </c>
      <c r="E46" s="92" t="s">
        <v>331</v>
      </c>
    </row>
    <row r="47" spans="1:5" ht="18" customHeight="1" x14ac:dyDescent="0.15">
      <c r="A47" s="89"/>
      <c r="B47" s="84" t="s">
        <v>332</v>
      </c>
      <c r="C47" s="84" t="s">
        <v>324</v>
      </c>
      <c r="D47" s="90">
        <v>65534</v>
      </c>
      <c r="E47" s="92" t="s">
        <v>332</v>
      </c>
    </row>
    <row r="48" spans="1:5" ht="18" customHeight="1" x14ac:dyDescent="0.15">
      <c r="A48" s="89"/>
      <c r="B48" s="84" t="s">
        <v>333</v>
      </c>
      <c r="C48" s="84" t="s">
        <v>324</v>
      </c>
      <c r="D48" s="90">
        <v>3416795</v>
      </c>
      <c r="E48" s="92" t="s">
        <v>333</v>
      </c>
    </row>
    <row r="49" spans="1:5" ht="18" customHeight="1" x14ac:dyDescent="0.15">
      <c r="A49" s="89"/>
      <c r="B49" s="84" t="s">
        <v>334</v>
      </c>
      <c r="C49" s="84" t="s">
        <v>318</v>
      </c>
      <c r="D49" s="90">
        <v>14693914</v>
      </c>
      <c r="E49" s="92" t="s">
        <v>334</v>
      </c>
    </row>
    <row r="50" spans="1:5" ht="18" customHeight="1" x14ac:dyDescent="0.15">
      <c r="A50" s="89"/>
      <c r="B50" s="84" t="s">
        <v>335</v>
      </c>
      <c r="C50" s="84" t="s">
        <v>318</v>
      </c>
      <c r="D50" s="90">
        <v>71011686</v>
      </c>
      <c r="E50" s="92" t="s">
        <v>335</v>
      </c>
    </row>
    <row r="51" spans="1:5" ht="18" customHeight="1" x14ac:dyDescent="0.15">
      <c r="A51" s="89"/>
      <c r="B51" s="84" t="s">
        <v>336</v>
      </c>
      <c r="C51" s="84" t="s">
        <v>318</v>
      </c>
      <c r="D51" s="90">
        <v>922151</v>
      </c>
      <c r="E51" s="92" t="s">
        <v>336</v>
      </c>
    </row>
    <row r="52" spans="1:5" ht="18" customHeight="1" x14ac:dyDescent="0.15">
      <c r="A52" s="89"/>
      <c r="B52" s="84" t="s">
        <v>337</v>
      </c>
      <c r="C52" s="84" t="s">
        <v>318</v>
      </c>
      <c r="D52" s="90">
        <v>1827669213</v>
      </c>
      <c r="E52" s="92" t="s">
        <v>337</v>
      </c>
    </row>
    <row r="53" spans="1:5" ht="18" customHeight="1" x14ac:dyDescent="0.15">
      <c r="A53" s="89"/>
      <c r="B53" s="84" t="s">
        <v>338</v>
      </c>
      <c r="C53" s="84" t="s">
        <v>324</v>
      </c>
      <c r="D53" s="90">
        <v>16990</v>
      </c>
      <c r="E53" s="92" t="s">
        <v>338</v>
      </c>
    </row>
    <row r="54" spans="1:5" ht="18" customHeight="1" x14ac:dyDescent="0.15">
      <c r="A54" s="89"/>
      <c r="B54" s="84" t="s">
        <v>315</v>
      </c>
      <c r="C54" s="84"/>
      <c r="D54" s="31">
        <v>1934433543</v>
      </c>
      <c r="E54" s="84" t="s">
        <v>316</v>
      </c>
    </row>
    <row r="55" spans="1:5" ht="18" customHeight="1" x14ac:dyDescent="0.15">
      <c r="A55" s="89"/>
      <c r="B55" s="81" t="s">
        <v>264</v>
      </c>
      <c r="C55" s="81"/>
      <c r="D55" s="85"/>
      <c r="E55" s="81"/>
    </row>
    <row r="56" spans="1:5" ht="18" customHeight="1" x14ac:dyDescent="0.15">
      <c r="A56" s="89"/>
      <c r="B56" s="84" t="s">
        <v>265</v>
      </c>
      <c r="C56" s="84" t="s">
        <v>266</v>
      </c>
      <c r="D56" s="90">
        <v>17079516</v>
      </c>
      <c r="E56" s="92" t="s">
        <v>339</v>
      </c>
    </row>
    <row r="57" spans="1:5" ht="18" customHeight="1" x14ac:dyDescent="0.15">
      <c r="A57" s="89"/>
      <c r="B57" s="84" t="s">
        <v>265</v>
      </c>
      <c r="C57" s="84" t="s">
        <v>266</v>
      </c>
      <c r="D57" s="90">
        <v>291131005</v>
      </c>
      <c r="E57" s="92" t="s">
        <v>340</v>
      </c>
    </row>
    <row r="58" spans="1:5" ht="18" customHeight="1" x14ac:dyDescent="0.15">
      <c r="A58" s="89"/>
      <c r="B58" s="84" t="s">
        <v>265</v>
      </c>
      <c r="C58" s="84" t="s">
        <v>266</v>
      </c>
      <c r="D58" s="90">
        <v>2271281</v>
      </c>
      <c r="E58" s="92" t="s">
        <v>267</v>
      </c>
    </row>
    <row r="59" spans="1:5" ht="18" customHeight="1" x14ac:dyDescent="0.15">
      <c r="A59" s="89"/>
      <c r="B59" s="84" t="s">
        <v>315</v>
      </c>
      <c r="C59" s="84"/>
      <c r="D59" s="31">
        <v>10586953</v>
      </c>
      <c r="E59" s="84" t="s">
        <v>316</v>
      </c>
    </row>
    <row r="60" spans="1:5" ht="18" customHeight="1" x14ac:dyDescent="0.15">
      <c r="A60" s="89"/>
      <c r="B60" s="81" t="s">
        <v>341</v>
      </c>
      <c r="C60" s="81"/>
      <c r="D60" s="85"/>
      <c r="E60" s="81"/>
    </row>
    <row r="61" spans="1:5" ht="18" customHeight="1" x14ac:dyDescent="0.15">
      <c r="A61" s="89"/>
      <c r="B61" s="84" t="s">
        <v>270</v>
      </c>
      <c r="C61" s="84" t="s">
        <v>342</v>
      </c>
      <c r="D61" s="90">
        <v>141839000</v>
      </c>
      <c r="E61" s="92" t="s">
        <v>343</v>
      </c>
    </row>
    <row r="62" spans="1:5" ht="18" customHeight="1" x14ac:dyDescent="0.15">
      <c r="A62" s="89"/>
      <c r="B62" s="84" t="s">
        <v>270</v>
      </c>
      <c r="C62" s="84" t="s">
        <v>344</v>
      </c>
      <c r="D62" s="90">
        <v>37589000</v>
      </c>
      <c r="E62" s="92" t="s">
        <v>343</v>
      </c>
    </row>
    <row r="63" spans="1:5" ht="18" customHeight="1" x14ac:dyDescent="0.15">
      <c r="A63" s="89"/>
      <c r="B63" s="84" t="s">
        <v>345</v>
      </c>
      <c r="C63" s="84" t="s">
        <v>318</v>
      </c>
      <c r="D63" s="90">
        <v>209495</v>
      </c>
      <c r="E63" s="92" t="s">
        <v>346</v>
      </c>
    </row>
    <row r="64" spans="1:5" ht="18" customHeight="1" x14ac:dyDescent="0.15">
      <c r="A64" s="89"/>
      <c r="B64" s="84" t="s">
        <v>345</v>
      </c>
      <c r="C64" s="84" t="s">
        <v>318</v>
      </c>
      <c r="D64" s="90">
        <v>61043766</v>
      </c>
      <c r="E64" s="92" t="s">
        <v>347</v>
      </c>
    </row>
    <row r="65" spans="1:5" ht="18" customHeight="1" x14ac:dyDescent="0.15">
      <c r="A65" s="89"/>
      <c r="B65" s="84" t="s">
        <v>348</v>
      </c>
      <c r="C65" s="84" t="s">
        <v>318</v>
      </c>
      <c r="D65" s="90">
        <v>268100081</v>
      </c>
      <c r="E65" s="92" t="s">
        <v>349</v>
      </c>
    </row>
    <row r="66" spans="1:5" ht="18" customHeight="1" x14ac:dyDescent="0.15">
      <c r="A66" s="89"/>
      <c r="B66" s="84" t="s">
        <v>348</v>
      </c>
      <c r="C66" s="84" t="s">
        <v>318</v>
      </c>
      <c r="D66" s="90">
        <v>41846194</v>
      </c>
      <c r="E66" s="92" t="s">
        <v>350</v>
      </c>
    </row>
    <row r="67" spans="1:5" ht="18" customHeight="1" x14ac:dyDescent="0.15">
      <c r="A67" s="89"/>
      <c r="B67" s="84" t="s">
        <v>348</v>
      </c>
      <c r="C67" s="84" t="s">
        <v>318</v>
      </c>
      <c r="D67" s="90">
        <v>2109725535</v>
      </c>
      <c r="E67" s="92" t="s">
        <v>351</v>
      </c>
    </row>
    <row r="68" spans="1:5" ht="18" customHeight="1" x14ac:dyDescent="0.15">
      <c r="A68" s="89"/>
      <c r="B68" s="84" t="s">
        <v>348</v>
      </c>
      <c r="C68" s="84" t="s">
        <v>318</v>
      </c>
      <c r="D68" s="90">
        <v>214934037</v>
      </c>
      <c r="E68" s="92" t="s">
        <v>352</v>
      </c>
    </row>
    <row r="69" spans="1:5" ht="18" customHeight="1" x14ac:dyDescent="0.15">
      <c r="A69" s="89"/>
      <c r="B69" s="84" t="s">
        <v>348</v>
      </c>
      <c r="C69" s="84" t="s">
        <v>318</v>
      </c>
      <c r="D69" s="90">
        <v>783557076</v>
      </c>
      <c r="E69" s="92" t="s">
        <v>353</v>
      </c>
    </row>
    <row r="70" spans="1:5" ht="18" customHeight="1" x14ac:dyDescent="0.15">
      <c r="A70" s="89"/>
      <c r="B70" s="84" t="s">
        <v>348</v>
      </c>
      <c r="C70" s="84" t="s">
        <v>318</v>
      </c>
      <c r="D70" s="90">
        <v>1403552</v>
      </c>
      <c r="E70" s="92" t="s">
        <v>354</v>
      </c>
    </row>
    <row r="71" spans="1:5" ht="18" customHeight="1" x14ac:dyDescent="0.15">
      <c r="A71" s="89"/>
      <c r="B71" s="84" t="s">
        <v>355</v>
      </c>
      <c r="C71" s="84" t="s">
        <v>318</v>
      </c>
      <c r="D71" s="90">
        <v>32115766</v>
      </c>
      <c r="E71" s="92" t="s">
        <v>356</v>
      </c>
    </row>
    <row r="72" spans="1:5" ht="18" customHeight="1" x14ac:dyDescent="0.15">
      <c r="A72" s="89"/>
      <c r="B72" s="84" t="s">
        <v>357</v>
      </c>
      <c r="C72" s="84" t="s">
        <v>318</v>
      </c>
      <c r="D72" s="90">
        <v>1058311624</v>
      </c>
      <c r="E72" s="92" t="s">
        <v>357</v>
      </c>
    </row>
    <row r="73" spans="1:5" ht="18" customHeight="1" x14ac:dyDescent="0.15">
      <c r="A73" s="89"/>
      <c r="B73" s="84" t="s">
        <v>358</v>
      </c>
      <c r="C73" s="84" t="s">
        <v>318</v>
      </c>
      <c r="D73" s="90">
        <v>139290140</v>
      </c>
      <c r="E73" s="92" t="s">
        <v>359</v>
      </c>
    </row>
    <row r="74" spans="1:5" ht="18" customHeight="1" x14ac:dyDescent="0.15">
      <c r="A74" s="89"/>
      <c r="B74" s="84" t="s">
        <v>358</v>
      </c>
      <c r="C74" s="84" t="s">
        <v>318</v>
      </c>
      <c r="D74" s="90">
        <v>287440</v>
      </c>
      <c r="E74" s="92" t="s">
        <v>360</v>
      </c>
    </row>
    <row r="75" spans="1:5" ht="18" customHeight="1" x14ac:dyDescent="0.15">
      <c r="A75" s="89"/>
      <c r="B75" s="84" t="s">
        <v>315</v>
      </c>
      <c r="C75" s="84"/>
      <c r="D75" s="31">
        <v>137725228</v>
      </c>
      <c r="E75" s="84" t="s">
        <v>316</v>
      </c>
    </row>
    <row r="76" spans="1:5" ht="18" customHeight="1" x14ac:dyDescent="0.15">
      <c r="A76" s="89"/>
      <c r="B76" s="81" t="s">
        <v>361</v>
      </c>
      <c r="C76" s="81"/>
      <c r="D76" s="85"/>
      <c r="E76" s="81"/>
    </row>
    <row r="77" spans="1:5" ht="18" customHeight="1" x14ac:dyDescent="0.15">
      <c r="A77" s="89"/>
      <c r="B77" s="84" t="s">
        <v>362</v>
      </c>
      <c r="C77" s="84" t="s">
        <v>276</v>
      </c>
      <c r="D77" s="90">
        <v>526722100</v>
      </c>
      <c r="E77" s="92" t="s">
        <v>363</v>
      </c>
    </row>
    <row r="78" spans="1:5" ht="18" customHeight="1" x14ac:dyDescent="0.15">
      <c r="A78" s="89"/>
      <c r="B78" s="84" t="s">
        <v>362</v>
      </c>
      <c r="C78" s="84" t="s">
        <v>276</v>
      </c>
      <c r="D78" s="90">
        <v>484281645</v>
      </c>
      <c r="E78" s="92" t="s">
        <v>364</v>
      </c>
    </row>
    <row r="79" spans="1:5" ht="18" customHeight="1" x14ac:dyDescent="0.15">
      <c r="A79" s="89"/>
      <c r="B79" s="84" t="s">
        <v>362</v>
      </c>
      <c r="C79" s="84" t="s">
        <v>276</v>
      </c>
      <c r="D79" s="90">
        <v>155463737</v>
      </c>
      <c r="E79" s="92" t="s">
        <v>365</v>
      </c>
    </row>
    <row r="80" spans="1:5" ht="18" customHeight="1" x14ac:dyDescent="0.15">
      <c r="A80" s="89"/>
      <c r="B80" s="81" t="s">
        <v>366</v>
      </c>
      <c r="C80" s="81"/>
      <c r="D80" s="85"/>
      <c r="E80" s="81"/>
    </row>
    <row r="81" spans="1:5" ht="18" customHeight="1" x14ac:dyDescent="0.15">
      <c r="A81" s="89"/>
      <c r="B81" s="84" t="s">
        <v>315</v>
      </c>
      <c r="C81" s="84"/>
      <c r="D81" s="31">
        <v>458189</v>
      </c>
      <c r="E81" s="84" t="s">
        <v>316</v>
      </c>
    </row>
    <row r="82" spans="1:5" ht="18" customHeight="1" x14ac:dyDescent="0.15">
      <c r="A82" s="93"/>
      <c r="B82" s="18" t="s">
        <v>268</v>
      </c>
      <c r="C82" s="87"/>
      <c r="D82" s="24">
        <f>SUM(D11:D81)</f>
        <v>17213553769</v>
      </c>
      <c r="E82" s="87"/>
    </row>
    <row r="83" spans="1:5" ht="18" customHeight="1" x14ac:dyDescent="0.15">
      <c r="A83" s="18" t="s">
        <v>68</v>
      </c>
      <c r="B83" s="87"/>
      <c r="C83" s="87"/>
      <c r="D83" s="24">
        <f>SUM(D10,D82)</f>
        <v>17769022817</v>
      </c>
      <c r="E83" s="87"/>
    </row>
    <row r="84" spans="1:5" ht="13.5" customHeight="1" x14ac:dyDescent="0.15"/>
  </sheetData>
  <mergeCells count="2">
    <mergeCell ref="A6:A10"/>
    <mergeCell ref="A11:A82"/>
  </mergeCells>
  <phoneticPr fontId="4"/>
  <printOptions horizontalCentered="1" verticalCentered="1"/>
  <pageMargins left="1.1811023622047245" right="0.39370078740157483" top="0.39370078740157483" bottom="0.39370078740157483" header="0.19685039370078741" footer="0.19685039370078741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="85" zoomScaleNormal="85" workbookViewId="0">
      <pane xSplit="4" ySplit="5" topLeftCell="F6" activePane="bottomRight" state="frozen"/>
      <selection pane="topRight" activeCell="E1" sqref="E1"/>
      <selection pane="bottomLeft" activeCell="A6" sqref="A6"/>
      <selection pane="bottomRight"/>
    </sheetView>
  </sheetViews>
  <sheetFormatPr defaultColWidth="8.875" defaultRowHeight="11.25" x14ac:dyDescent="0.15"/>
  <cols>
    <col min="1" max="1" width="25.625" style="10" customWidth="1"/>
    <col min="2" max="2" width="12.625" style="10" customWidth="1"/>
    <col min="3" max="3" width="25.625" style="10" customWidth="1"/>
    <col min="4" max="4" width="20.5" style="10" bestFit="1" customWidth="1"/>
    <col min="5" max="5" width="12.625" style="10" hidden="1" customWidth="1"/>
    <col min="6" max="6" width="12.625" style="10" customWidth="1"/>
    <col min="7" max="7" width="10.125" style="10" bestFit="1" customWidth="1"/>
    <col min="8" max="16384" width="8.875" style="10"/>
  </cols>
  <sheetData>
    <row r="1" spans="1:6" ht="22.5" customHeight="1" x14ac:dyDescent="0.15">
      <c r="A1" s="9" t="s">
        <v>367</v>
      </c>
    </row>
    <row r="2" spans="1:6" ht="22.5" customHeight="1" x14ac:dyDescent="0.15">
      <c r="A2" s="11" t="s">
        <v>87</v>
      </c>
      <c r="F2" s="94"/>
    </row>
    <row r="3" spans="1:6" ht="22.5" customHeight="1" x14ac:dyDescent="0.15">
      <c r="A3" s="11" t="s">
        <v>88</v>
      </c>
      <c r="F3" s="94"/>
    </row>
    <row r="4" spans="1:6" ht="22.5" customHeight="1" x14ac:dyDescent="0.15">
      <c r="F4" s="95" t="s">
        <v>90</v>
      </c>
    </row>
    <row r="5" spans="1:6" ht="22.5" customHeight="1" x14ac:dyDescent="0.15">
      <c r="A5" s="14" t="s">
        <v>368</v>
      </c>
      <c r="B5" s="14" t="s">
        <v>0</v>
      </c>
      <c r="C5" s="40" t="s">
        <v>369</v>
      </c>
      <c r="D5" s="40"/>
      <c r="E5" s="14" t="s">
        <v>370</v>
      </c>
      <c r="F5" s="14" t="s">
        <v>258</v>
      </c>
    </row>
    <row r="6" spans="1:6" ht="22.5" customHeight="1" x14ac:dyDescent="0.15">
      <c r="A6" s="96" t="s">
        <v>371</v>
      </c>
      <c r="B6" s="96" t="s">
        <v>372</v>
      </c>
      <c r="C6" s="97" t="s">
        <v>373</v>
      </c>
      <c r="D6" s="98"/>
      <c r="E6" s="84"/>
      <c r="F6" s="7">
        <v>9365411690</v>
      </c>
    </row>
    <row r="7" spans="1:6" ht="22.5" customHeight="1" x14ac:dyDescent="0.15">
      <c r="A7" s="96"/>
      <c r="B7" s="96"/>
      <c r="C7" s="97" t="s">
        <v>374</v>
      </c>
      <c r="D7" s="98"/>
      <c r="E7" s="84"/>
      <c r="F7" s="7">
        <v>131674000</v>
      </c>
    </row>
    <row r="8" spans="1:6" ht="22.5" customHeight="1" x14ac:dyDescent="0.15">
      <c r="A8" s="96"/>
      <c r="B8" s="96"/>
      <c r="C8" s="97" t="s">
        <v>375</v>
      </c>
      <c r="D8" s="98"/>
      <c r="E8" s="84"/>
      <c r="F8" s="7">
        <v>28430000</v>
      </c>
    </row>
    <row r="9" spans="1:6" ht="22.5" customHeight="1" x14ac:dyDescent="0.15">
      <c r="A9" s="96"/>
      <c r="B9" s="96"/>
      <c r="C9" s="97" t="s">
        <v>376</v>
      </c>
      <c r="D9" s="98"/>
      <c r="E9" s="84"/>
      <c r="F9" s="7">
        <v>80499000</v>
      </c>
    </row>
    <row r="10" spans="1:6" ht="22.5" customHeight="1" x14ac:dyDescent="0.15">
      <c r="A10" s="96"/>
      <c r="B10" s="96"/>
      <c r="C10" s="97" t="s">
        <v>377</v>
      </c>
      <c r="D10" s="98"/>
      <c r="E10" s="84"/>
      <c r="F10" s="7">
        <v>81310000</v>
      </c>
    </row>
    <row r="11" spans="1:6" ht="22.5" customHeight="1" x14ac:dyDescent="0.15">
      <c r="A11" s="96"/>
      <c r="B11" s="96"/>
      <c r="C11" s="97" t="s">
        <v>378</v>
      </c>
      <c r="D11" s="98"/>
      <c r="E11" s="84"/>
      <c r="F11" s="7">
        <v>1224423000</v>
      </c>
    </row>
    <row r="12" spans="1:6" ht="22.5" customHeight="1" x14ac:dyDescent="0.15">
      <c r="A12" s="96"/>
      <c r="B12" s="96"/>
      <c r="C12" s="97" t="s">
        <v>379</v>
      </c>
      <c r="D12" s="98"/>
      <c r="E12" s="84"/>
      <c r="F12" s="7">
        <v>71384690</v>
      </c>
    </row>
    <row r="13" spans="1:6" ht="22.5" customHeight="1" x14ac:dyDescent="0.15">
      <c r="A13" s="96"/>
      <c r="B13" s="96"/>
      <c r="C13" s="97" t="s">
        <v>380</v>
      </c>
      <c r="D13" s="98"/>
      <c r="E13" s="84"/>
      <c r="F13" s="7">
        <v>67045000</v>
      </c>
    </row>
    <row r="14" spans="1:6" ht="22.5" customHeight="1" x14ac:dyDescent="0.15">
      <c r="A14" s="96"/>
      <c r="B14" s="96"/>
      <c r="C14" s="97" t="s">
        <v>381</v>
      </c>
      <c r="D14" s="98"/>
      <c r="E14" s="84"/>
      <c r="F14" s="7">
        <v>65479000</v>
      </c>
    </row>
    <row r="15" spans="1:6" ht="22.5" customHeight="1" x14ac:dyDescent="0.15">
      <c r="A15" s="96"/>
      <c r="B15" s="96"/>
      <c r="C15" s="97" t="s">
        <v>382</v>
      </c>
      <c r="D15" s="98"/>
      <c r="E15" s="84"/>
      <c r="F15" s="7">
        <v>3388391000</v>
      </c>
    </row>
    <row r="16" spans="1:6" ht="22.5" customHeight="1" x14ac:dyDescent="0.15">
      <c r="A16" s="96"/>
      <c r="B16" s="96"/>
      <c r="C16" s="97" t="s">
        <v>383</v>
      </c>
      <c r="D16" s="98"/>
      <c r="E16" s="84"/>
      <c r="F16" s="7">
        <v>10453000</v>
      </c>
    </row>
    <row r="17" spans="1:6" ht="22.5" customHeight="1" x14ac:dyDescent="0.15">
      <c r="A17" s="96"/>
      <c r="B17" s="96"/>
      <c r="C17" s="97" t="s">
        <v>384</v>
      </c>
      <c r="D17" s="98"/>
      <c r="E17" s="84"/>
      <c r="F17" s="7">
        <v>39895234</v>
      </c>
    </row>
    <row r="18" spans="1:6" ht="22.5" customHeight="1" x14ac:dyDescent="0.15">
      <c r="A18" s="96"/>
      <c r="B18" s="96"/>
      <c r="C18" s="97" t="s">
        <v>385</v>
      </c>
      <c r="D18" s="98"/>
      <c r="E18" s="84"/>
      <c r="F18" s="7">
        <v>20020779</v>
      </c>
    </row>
    <row r="19" spans="1:6" ht="22.5" customHeight="1" x14ac:dyDescent="0.15">
      <c r="A19" s="96"/>
      <c r="B19" s="96"/>
      <c r="C19" s="97" t="s">
        <v>386</v>
      </c>
      <c r="D19" s="98"/>
      <c r="E19" s="99"/>
      <c r="F19" s="7">
        <v>4222563</v>
      </c>
    </row>
    <row r="20" spans="1:6" ht="22.5" customHeight="1" x14ac:dyDescent="0.15">
      <c r="A20" s="96"/>
      <c r="B20" s="96"/>
      <c r="C20" s="100" t="s">
        <v>387</v>
      </c>
      <c r="D20" s="101"/>
      <c r="E20" s="102">
        <f t="shared" ref="E20" si="0">SUM(E6:E19)</f>
        <v>0</v>
      </c>
      <c r="F20" s="24">
        <v>14578638956</v>
      </c>
    </row>
    <row r="21" spans="1:6" ht="22.5" customHeight="1" x14ac:dyDescent="0.15">
      <c r="A21" s="96"/>
      <c r="B21" s="96" t="s">
        <v>388</v>
      </c>
      <c r="C21" s="103" t="s">
        <v>389</v>
      </c>
      <c r="D21" s="5" t="s">
        <v>390</v>
      </c>
      <c r="E21" s="84"/>
      <c r="F21" s="7">
        <v>20307000</v>
      </c>
    </row>
    <row r="22" spans="1:6" ht="22.5" customHeight="1" x14ac:dyDescent="0.15">
      <c r="A22" s="96"/>
      <c r="B22" s="96"/>
      <c r="C22" s="104"/>
      <c r="D22" s="5" t="s">
        <v>391</v>
      </c>
      <c r="E22" s="84"/>
      <c r="F22" s="7">
        <v>10638000</v>
      </c>
    </row>
    <row r="23" spans="1:6" ht="22.5" customHeight="1" x14ac:dyDescent="0.15">
      <c r="A23" s="96"/>
      <c r="B23" s="96"/>
      <c r="C23" s="104"/>
      <c r="D23" s="18" t="s">
        <v>268</v>
      </c>
      <c r="E23" s="102">
        <f t="shared" ref="E23" si="1">SUM(E21:E22)</f>
        <v>0</v>
      </c>
      <c r="F23" s="24">
        <v>30945000</v>
      </c>
    </row>
    <row r="24" spans="1:6" ht="22.5" customHeight="1" x14ac:dyDescent="0.15">
      <c r="A24" s="96"/>
      <c r="B24" s="96"/>
      <c r="C24" s="103" t="s">
        <v>392</v>
      </c>
      <c r="D24" s="5" t="s">
        <v>390</v>
      </c>
      <c r="E24" s="84"/>
      <c r="F24" s="7">
        <v>3861307977</v>
      </c>
    </row>
    <row r="25" spans="1:6" ht="22.5" customHeight="1" x14ac:dyDescent="0.15">
      <c r="A25" s="96"/>
      <c r="B25" s="96"/>
      <c r="C25" s="104"/>
      <c r="D25" s="5" t="s">
        <v>391</v>
      </c>
      <c r="E25" s="84"/>
      <c r="F25" s="7">
        <v>1775551039</v>
      </c>
    </row>
    <row r="26" spans="1:6" ht="22.5" customHeight="1" x14ac:dyDescent="0.15">
      <c r="A26" s="96"/>
      <c r="B26" s="96"/>
      <c r="C26" s="104"/>
      <c r="D26" s="18" t="s">
        <v>268</v>
      </c>
      <c r="E26" s="102">
        <f t="shared" ref="E26" si="2">SUM(E24:E25)</f>
        <v>0</v>
      </c>
      <c r="F26" s="24">
        <v>5636859016</v>
      </c>
    </row>
    <row r="27" spans="1:6" ht="22.5" customHeight="1" x14ac:dyDescent="0.15">
      <c r="A27" s="105"/>
      <c r="B27" s="105"/>
      <c r="C27" s="100" t="s">
        <v>387</v>
      </c>
      <c r="D27" s="101"/>
      <c r="E27" s="102">
        <f t="shared" ref="E27" si="3">SUM(E23,E26)</f>
        <v>0</v>
      </c>
      <c r="F27" s="24">
        <v>5667804016</v>
      </c>
    </row>
    <row r="28" spans="1:6" ht="22.5" customHeight="1" x14ac:dyDescent="0.15">
      <c r="A28" s="105"/>
      <c r="B28" s="100" t="s">
        <v>68</v>
      </c>
      <c r="C28" s="101"/>
      <c r="D28" s="101"/>
      <c r="E28" s="102">
        <f t="shared" ref="E28" si="4">SUM(E20,E27)</f>
        <v>0</v>
      </c>
      <c r="F28" s="24">
        <v>20246442972</v>
      </c>
    </row>
    <row r="29" spans="1:6" ht="22.5" customHeight="1" x14ac:dyDescent="0.15">
      <c r="A29" s="96" t="s">
        <v>393</v>
      </c>
      <c r="B29" s="96" t="s">
        <v>394</v>
      </c>
      <c r="C29" s="97" t="s">
        <v>386</v>
      </c>
      <c r="D29" s="98"/>
      <c r="E29" s="99"/>
      <c r="F29" s="7">
        <v>290103750</v>
      </c>
    </row>
    <row r="30" spans="1:6" ht="22.5" customHeight="1" x14ac:dyDescent="0.15">
      <c r="A30" s="96"/>
      <c r="B30" s="96"/>
      <c r="C30" s="100" t="s">
        <v>387</v>
      </c>
      <c r="D30" s="101"/>
      <c r="E30" s="102">
        <f>SUM(E29:E29)</f>
        <v>0</v>
      </c>
      <c r="F30" s="24">
        <v>290103750</v>
      </c>
    </row>
    <row r="31" spans="1:6" ht="22.5" customHeight="1" x14ac:dyDescent="0.15">
      <c r="A31" s="96"/>
      <c r="B31" s="96" t="s">
        <v>395</v>
      </c>
      <c r="C31" s="103" t="s">
        <v>389</v>
      </c>
      <c r="D31" s="5" t="s">
        <v>390</v>
      </c>
      <c r="E31" s="84"/>
      <c r="F31" s="7">
        <v>0</v>
      </c>
    </row>
    <row r="32" spans="1:6" ht="22.5" customHeight="1" x14ac:dyDescent="0.15">
      <c r="A32" s="96"/>
      <c r="B32" s="96"/>
      <c r="C32" s="104"/>
      <c r="D32" s="5" t="s">
        <v>391</v>
      </c>
      <c r="E32" s="84"/>
      <c r="F32" s="7">
        <v>0</v>
      </c>
    </row>
    <row r="33" spans="1:6" ht="22.5" customHeight="1" x14ac:dyDescent="0.15">
      <c r="A33" s="96"/>
      <c r="B33" s="96"/>
      <c r="C33" s="104"/>
      <c r="D33" s="18" t="s">
        <v>268</v>
      </c>
      <c r="E33" s="102">
        <f t="shared" ref="E33" si="5">SUM(E31:E32)</f>
        <v>0</v>
      </c>
      <c r="F33" s="24">
        <v>0</v>
      </c>
    </row>
    <row r="34" spans="1:6" ht="22.5" customHeight="1" x14ac:dyDescent="0.15">
      <c r="A34" s="96"/>
      <c r="B34" s="96"/>
      <c r="C34" s="103" t="s">
        <v>392</v>
      </c>
      <c r="D34" s="5" t="s">
        <v>390</v>
      </c>
      <c r="E34" s="84"/>
      <c r="F34" s="7">
        <v>0</v>
      </c>
    </row>
    <row r="35" spans="1:6" ht="22.5" customHeight="1" x14ac:dyDescent="0.15">
      <c r="A35" s="96"/>
      <c r="B35" s="96"/>
      <c r="C35" s="104"/>
      <c r="D35" s="5" t="s">
        <v>391</v>
      </c>
      <c r="E35" s="84"/>
      <c r="F35" s="7">
        <v>0</v>
      </c>
    </row>
    <row r="36" spans="1:6" ht="22.5" customHeight="1" x14ac:dyDescent="0.15">
      <c r="A36" s="96"/>
      <c r="B36" s="96"/>
      <c r="C36" s="104"/>
      <c r="D36" s="18" t="s">
        <v>268</v>
      </c>
      <c r="E36" s="102">
        <f t="shared" ref="E36" si="6">SUM(E34:E35)</f>
        <v>0</v>
      </c>
      <c r="F36" s="24">
        <v>0</v>
      </c>
    </row>
    <row r="37" spans="1:6" ht="22.5" customHeight="1" x14ac:dyDescent="0.15">
      <c r="A37" s="105"/>
      <c r="B37" s="105"/>
      <c r="C37" s="100" t="s">
        <v>387</v>
      </c>
      <c r="D37" s="101"/>
      <c r="E37" s="102">
        <f t="shared" ref="E37" si="7">SUM(E33,E36)</f>
        <v>0</v>
      </c>
      <c r="F37" s="24">
        <v>0</v>
      </c>
    </row>
    <row r="38" spans="1:6" ht="22.5" customHeight="1" x14ac:dyDescent="0.15">
      <c r="A38" s="105"/>
      <c r="B38" s="100" t="s">
        <v>68</v>
      </c>
      <c r="C38" s="101"/>
      <c r="D38" s="101"/>
      <c r="E38" s="102">
        <f t="shared" ref="E38" si="8">SUM(E30,E37)</f>
        <v>0</v>
      </c>
      <c r="F38" s="24">
        <v>290103750</v>
      </c>
    </row>
    <row r="39" spans="1:6" ht="22.5" customHeight="1" x14ac:dyDescent="0.15">
      <c r="A39" s="106" t="s">
        <v>396</v>
      </c>
      <c r="B39" s="106" t="s">
        <v>394</v>
      </c>
      <c r="C39" s="97" t="s">
        <v>397</v>
      </c>
      <c r="D39" s="98"/>
      <c r="E39" s="84"/>
      <c r="F39" s="7">
        <v>1660547323</v>
      </c>
    </row>
    <row r="40" spans="1:6" ht="22.5" customHeight="1" x14ac:dyDescent="0.15">
      <c r="A40" s="107"/>
      <c r="B40" s="107"/>
      <c r="C40" s="97" t="s">
        <v>398</v>
      </c>
      <c r="D40" s="98"/>
      <c r="E40" s="84"/>
      <c r="F40" s="7">
        <v>139882836</v>
      </c>
    </row>
    <row r="41" spans="1:6" ht="22.5" customHeight="1" x14ac:dyDescent="0.15">
      <c r="A41" s="107"/>
      <c r="B41" s="107"/>
      <c r="C41" s="97" t="s">
        <v>399</v>
      </c>
      <c r="D41" s="98"/>
      <c r="E41" s="84"/>
      <c r="F41" s="7">
        <v>3084691956</v>
      </c>
    </row>
    <row r="42" spans="1:6" ht="22.5" customHeight="1" x14ac:dyDescent="0.15">
      <c r="A42" s="107"/>
      <c r="B42" s="107"/>
      <c r="C42" s="97" t="s">
        <v>400</v>
      </c>
      <c r="D42" s="98"/>
      <c r="E42" s="84"/>
      <c r="F42" s="7">
        <v>1816790660</v>
      </c>
    </row>
    <row r="43" spans="1:6" ht="22.5" customHeight="1" x14ac:dyDescent="0.15">
      <c r="A43" s="107"/>
      <c r="B43" s="107"/>
      <c r="C43" s="97" t="s">
        <v>401</v>
      </c>
      <c r="D43" s="98"/>
      <c r="E43" s="84"/>
      <c r="F43" s="7">
        <v>680581543</v>
      </c>
    </row>
    <row r="44" spans="1:6" ht="22.5" customHeight="1" x14ac:dyDescent="0.15">
      <c r="A44" s="107"/>
      <c r="B44" s="108"/>
      <c r="C44" s="100" t="s">
        <v>387</v>
      </c>
      <c r="D44" s="101"/>
      <c r="E44" s="102">
        <f>SUM(E39:E43)</f>
        <v>0</v>
      </c>
      <c r="F44" s="24">
        <v>7382494318</v>
      </c>
    </row>
    <row r="45" spans="1:6" ht="22.5" customHeight="1" x14ac:dyDescent="0.15">
      <c r="A45" s="107"/>
      <c r="B45" s="96" t="s">
        <v>395</v>
      </c>
      <c r="C45" s="103" t="s">
        <v>389</v>
      </c>
      <c r="D45" s="5" t="s">
        <v>390</v>
      </c>
      <c r="E45" s="84"/>
      <c r="F45" s="7">
        <v>0</v>
      </c>
    </row>
    <row r="46" spans="1:6" ht="22.5" customHeight="1" x14ac:dyDescent="0.15">
      <c r="A46" s="107"/>
      <c r="B46" s="96"/>
      <c r="C46" s="104"/>
      <c r="D46" s="5" t="s">
        <v>391</v>
      </c>
      <c r="E46" s="84"/>
      <c r="F46" s="7">
        <v>0</v>
      </c>
    </row>
    <row r="47" spans="1:6" ht="22.5" customHeight="1" x14ac:dyDescent="0.15">
      <c r="A47" s="107"/>
      <c r="B47" s="96"/>
      <c r="C47" s="104"/>
      <c r="D47" s="18" t="s">
        <v>268</v>
      </c>
      <c r="E47" s="102">
        <f t="shared" ref="E47" si="9">SUM(E45:E46)</f>
        <v>0</v>
      </c>
      <c r="F47" s="24">
        <v>0</v>
      </c>
    </row>
    <row r="48" spans="1:6" ht="22.5" customHeight="1" x14ac:dyDescent="0.15">
      <c r="A48" s="107"/>
      <c r="B48" s="96"/>
      <c r="C48" s="103" t="s">
        <v>392</v>
      </c>
      <c r="D48" s="5" t="s">
        <v>390</v>
      </c>
      <c r="E48" s="84"/>
      <c r="F48" s="7">
        <v>1626048398</v>
      </c>
    </row>
    <row r="49" spans="1:6" ht="22.5" customHeight="1" x14ac:dyDescent="0.15">
      <c r="A49" s="107"/>
      <c r="B49" s="96"/>
      <c r="C49" s="104"/>
      <c r="D49" s="5" t="s">
        <v>391</v>
      </c>
      <c r="E49" s="84"/>
      <c r="F49" s="7">
        <v>454493647</v>
      </c>
    </row>
    <row r="50" spans="1:6" ht="22.5" customHeight="1" x14ac:dyDescent="0.15">
      <c r="A50" s="107"/>
      <c r="B50" s="96"/>
      <c r="C50" s="104"/>
      <c r="D50" s="18" t="s">
        <v>268</v>
      </c>
      <c r="E50" s="102">
        <f t="shared" ref="E50" si="10">SUM(E48:E49)</f>
        <v>0</v>
      </c>
      <c r="F50" s="24">
        <v>2080542045</v>
      </c>
    </row>
    <row r="51" spans="1:6" ht="22.5" customHeight="1" x14ac:dyDescent="0.15">
      <c r="A51" s="107"/>
      <c r="B51" s="105"/>
      <c r="C51" s="100" t="s">
        <v>387</v>
      </c>
      <c r="D51" s="101"/>
      <c r="E51" s="102">
        <f t="shared" ref="E51" si="11">SUM(E47,E50)</f>
        <v>0</v>
      </c>
      <c r="F51" s="24">
        <v>2080542045</v>
      </c>
    </row>
    <row r="52" spans="1:6" ht="22.5" customHeight="1" x14ac:dyDescent="0.15">
      <c r="A52" s="108"/>
      <c r="B52" s="100" t="s">
        <v>68</v>
      </c>
      <c r="C52" s="101"/>
      <c r="D52" s="101"/>
      <c r="E52" s="102">
        <f t="shared" ref="E52" si="12">SUM(E44,E51)</f>
        <v>0</v>
      </c>
      <c r="F52" s="24">
        <v>9463036363</v>
      </c>
    </row>
    <row r="53" spans="1:6" ht="22.5" customHeight="1" x14ac:dyDescent="0.15">
      <c r="A53" s="106" t="s">
        <v>402</v>
      </c>
      <c r="B53" s="106" t="s">
        <v>403</v>
      </c>
      <c r="C53" s="97" t="s">
        <v>404</v>
      </c>
      <c r="D53" s="98"/>
      <c r="E53" s="84"/>
      <c r="F53" s="7">
        <v>159400000</v>
      </c>
    </row>
    <row r="54" spans="1:6" ht="22.5" customHeight="1" x14ac:dyDescent="0.15">
      <c r="A54" s="107"/>
      <c r="B54" s="108"/>
      <c r="C54" s="100" t="s">
        <v>387</v>
      </c>
      <c r="D54" s="101"/>
      <c r="E54" s="102">
        <f>SUM(E53:E53)</f>
        <v>0</v>
      </c>
      <c r="F54" s="24">
        <v>159400000</v>
      </c>
    </row>
    <row r="55" spans="1:6" ht="22.5" customHeight="1" x14ac:dyDescent="0.15">
      <c r="A55" s="107"/>
      <c r="B55" s="96" t="s">
        <v>395</v>
      </c>
      <c r="C55" s="103" t="s">
        <v>389</v>
      </c>
      <c r="D55" s="5" t="s">
        <v>390</v>
      </c>
      <c r="E55" s="84"/>
      <c r="F55" s="7">
        <v>108750000</v>
      </c>
    </row>
    <row r="56" spans="1:6" ht="22.5" customHeight="1" x14ac:dyDescent="0.15">
      <c r="A56" s="107"/>
      <c r="B56" s="96"/>
      <c r="C56" s="104"/>
      <c r="D56" s="5" t="s">
        <v>391</v>
      </c>
      <c r="E56" s="84"/>
      <c r="F56" s="7">
        <v>0</v>
      </c>
    </row>
    <row r="57" spans="1:6" ht="22.5" customHeight="1" x14ac:dyDescent="0.15">
      <c r="A57" s="107"/>
      <c r="B57" s="96"/>
      <c r="C57" s="104"/>
      <c r="D57" s="18" t="s">
        <v>268</v>
      </c>
      <c r="E57" s="102">
        <f t="shared" ref="E57" si="13">SUM(E55:E56)</f>
        <v>0</v>
      </c>
      <c r="F57" s="24">
        <v>108750000</v>
      </c>
    </row>
    <row r="58" spans="1:6" ht="22.5" customHeight="1" x14ac:dyDescent="0.15">
      <c r="A58" s="107"/>
      <c r="B58" s="96"/>
      <c r="C58" s="103" t="s">
        <v>392</v>
      </c>
      <c r="D58" s="5" t="s">
        <v>390</v>
      </c>
      <c r="E58" s="84"/>
      <c r="F58" s="7">
        <v>0</v>
      </c>
    </row>
    <row r="59" spans="1:6" ht="22.5" customHeight="1" x14ac:dyDescent="0.15">
      <c r="A59" s="107"/>
      <c r="B59" s="96"/>
      <c r="C59" s="104"/>
      <c r="D59" s="5" t="s">
        <v>391</v>
      </c>
      <c r="E59" s="84"/>
      <c r="F59" s="7">
        <v>0</v>
      </c>
    </row>
    <row r="60" spans="1:6" ht="22.5" customHeight="1" x14ac:dyDescent="0.15">
      <c r="A60" s="107"/>
      <c r="B60" s="96"/>
      <c r="C60" s="104"/>
      <c r="D60" s="18" t="s">
        <v>268</v>
      </c>
      <c r="E60" s="102">
        <f t="shared" ref="E60" si="14">SUM(E58:E59)</f>
        <v>0</v>
      </c>
      <c r="F60" s="24">
        <v>0</v>
      </c>
    </row>
    <row r="61" spans="1:6" ht="22.5" customHeight="1" x14ac:dyDescent="0.15">
      <c r="A61" s="107"/>
      <c r="B61" s="105"/>
      <c r="C61" s="100" t="s">
        <v>387</v>
      </c>
      <c r="D61" s="101"/>
      <c r="E61" s="102">
        <f t="shared" ref="E61" si="15">SUM(E57,E60)</f>
        <v>0</v>
      </c>
      <c r="F61" s="24">
        <v>108750000</v>
      </c>
    </row>
    <row r="62" spans="1:6" ht="22.5" customHeight="1" x14ac:dyDescent="0.15">
      <c r="A62" s="108"/>
      <c r="B62" s="100" t="s">
        <v>68</v>
      </c>
      <c r="C62" s="101"/>
      <c r="D62" s="101"/>
      <c r="E62" s="102">
        <f t="shared" ref="E62" si="16">SUM(E54,E61)</f>
        <v>0</v>
      </c>
      <c r="F62" s="24">
        <v>268150000</v>
      </c>
    </row>
    <row r="63" spans="1:6" ht="22.5" customHeight="1" x14ac:dyDescent="0.15">
      <c r="A63" s="106" t="s">
        <v>405</v>
      </c>
      <c r="B63" s="106" t="s">
        <v>403</v>
      </c>
      <c r="C63" s="97" t="s">
        <v>406</v>
      </c>
      <c r="D63" s="98"/>
      <c r="E63" s="84"/>
      <c r="F63" s="7">
        <v>1349392085</v>
      </c>
    </row>
    <row r="64" spans="1:6" ht="22.5" customHeight="1" x14ac:dyDescent="0.15">
      <c r="A64" s="107"/>
      <c r="B64" s="107"/>
      <c r="C64" s="97" t="s">
        <v>407</v>
      </c>
      <c r="D64" s="98"/>
      <c r="E64" s="84"/>
      <c r="F64" s="7">
        <v>1377443000</v>
      </c>
    </row>
    <row r="65" spans="1:6" ht="22.5" customHeight="1" x14ac:dyDescent="0.15">
      <c r="A65" s="107"/>
      <c r="B65" s="107"/>
      <c r="C65" s="97" t="s">
        <v>401</v>
      </c>
      <c r="D65" s="98"/>
      <c r="E65" s="84"/>
      <c r="F65" s="7">
        <v>779592002</v>
      </c>
    </row>
    <row r="66" spans="1:6" ht="22.5" customHeight="1" x14ac:dyDescent="0.15">
      <c r="A66" s="107"/>
      <c r="B66" s="108"/>
      <c r="C66" s="100" t="s">
        <v>387</v>
      </c>
      <c r="D66" s="101"/>
      <c r="E66" s="102">
        <f>SUM(E63:E65)</f>
        <v>0</v>
      </c>
      <c r="F66" s="24">
        <v>3506427087</v>
      </c>
    </row>
    <row r="67" spans="1:6" ht="22.5" customHeight="1" x14ac:dyDescent="0.15">
      <c r="A67" s="107"/>
      <c r="B67" s="96" t="s">
        <v>395</v>
      </c>
      <c r="C67" s="103" t="s">
        <v>389</v>
      </c>
      <c r="D67" s="5" t="s">
        <v>390</v>
      </c>
      <c r="E67" s="84"/>
      <c r="F67" s="7">
        <v>0</v>
      </c>
    </row>
    <row r="68" spans="1:6" ht="22.5" customHeight="1" x14ac:dyDescent="0.15">
      <c r="A68" s="107"/>
      <c r="B68" s="96"/>
      <c r="C68" s="104"/>
      <c r="D68" s="5" t="s">
        <v>391</v>
      </c>
      <c r="E68" s="84"/>
      <c r="F68" s="7">
        <v>0</v>
      </c>
    </row>
    <row r="69" spans="1:6" ht="22.5" customHeight="1" x14ac:dyDescent="0.15">
      <c r="A69" s="107"/>
      <c r="B69" s="96"/>
      <c r="C69" s="104"/>
      <c r="D69" s="18" t="s">
        <v>268</v>
      </c>
      <c r="E69" s="102">
        <f t="shared" ref="E69" si="17">SUM(E67:E68)</f>
        <v>0</v>
      </c>
      <c r="F69" s="24">
        <v>0</v>
      </c>
    </row>
    <row r="70" spans="1:6" ht="22.5" customHeight="1" x14ac:dyDescent="0.15">
      <c r="A70" s="107"/>
      <c r="B70" s="96"/>
      <c r="C70" s="103" t="s">
        <v>392</v>
      </c>
      <c r="D70" s="5" t="s">
        <v>390</v>
      </c>
      <c r="E70" s="84"/>
      <c r="F70" s="7">
        <v>1100035126</v>
      </c>
    </row>
    <row r="71" spans="1:6" ht="22.5" customHeight="1" x14ac:dyDescent="0.15">
      <c r="A71" s="107"/>
      <c r="B71" s="96"/>
      <c r="C71" s="104"/>
      <c r="D71" s="5" t="s">
        <v>391</v>
      </c>
      <c r="E71" s="84"/>
      <c r="F71" s="7">
        <v>895529852</v>
      </c>
    </row>
    <row r="72" spans="1:6" ht="22.5" customHeight="1" x14ac:dyDescent="0.15">
      <c r="A72" s="107"/>
      <c r="B72" s="96"/>
      <c r="C72" s="104"/>
      <c r="D72" s="18" t="s">
        <v>268</v>
      </c>
      <c r="E72" s="102">
        <f t="shared" ref="E72" si="18">SUM(E70:E71)</f>
        <v>0</v>
      </c>
      <c r="F72" s="24">
        <v>1995564978</v>
      </c>
    </row>
    <row r="73" spans="1:6" ht="22.5" customHeight="1" x14ac:dyDescent="0.15">
      <c r="A73" s="107"/>
      <c r="B73" s="105"/>
      <c r="C73" s="100" t="s">
        <v>387</v>
      </c>
      <c r="D73" s="101"/>
      <c r="E73" s="102">
        <f t="shared" ref="E73" si="19">SUM(E69,E72)</f>
        <v>0</v>
      </c>
      <c r="F73" s="24">
        <v>1995564978</v>
      </c>
    </row>
    <row r="74" spans="1:6" ht="22.5" customHeight="1" x14ac:dyDescent="0.15">
      <c r="A74" s="108"/>
      <c r="B74" s="100" t="s">
        <v>68</v>
      </c>
      <c r="C74" s="101"/>
      <c r="D74" s="101"/>
      <c r="E74" s="102">
        <f t="shared" ref="E74" si="20">SUM(E66,E73)</f>
        <v>0</v>
      </c>
      <c r="F74" s="24">
        <v>5501992065</v>
      </c>
    </row>
    <row r="75" spans="1:6" ht="22.5" customHeight="1" x14ac:dyDescent="0.15">
      <c r="A75" s="106" t="s">
        <v>408</v>
      </c>
      <c r="B75" s="88" t="s">
        <v>403</v>
      </c>
      <c r="C75" s="97" t="s">
        <v>409</v>
      </c>
      <c r="D75" s="98"/>
      <c r="E75" s="84"/>
      <c r="F75" s="7">
        <v>1011903527</v>
      </c>
    </row>
    <row r="76" spans="1:6" ht="22.5" customHeight="1" x14ac:dyDescent="0.15">
      <c r="A76" s="107"/>
      <c r="B76" s="89"/>
      <c r="C76" s="97" t="s">
        <v>401</v>
      </c>
      <c r="D76" s="98"/>
      <c r="E76" s="84"/>
      <c r="F76" s="7">
        <v>175672407</v>
      </c>
    </row>
    <row r="77" spans="1:6" ht="22.5" customHeight="1" x14ac:dyDescent="0.15">
      <c r="A77" s="107"/>
      <c r="B77" s="93"/>
      <c r="C77" s="100" t="s">
        <v>387</v>
      </c>
      <c r="D77" s="101"/>
      <c r="E77" s="102">
        <f>SUM(E75:E76)</f>
        <v>0</v>
      </c>
      <c r="F77" s="24">
        <v>1187575934</v>
      </c>
    </row>
    <row r="78" spans="1:6" ht="22.5" customHeight="1" x14ac:dyDescent="0.15">
      <c r="A78" s="107"/>
      <c r="B78" s="96" t="s">
        <v>395</v>
      </c>
      <c r="C78" s="103" t="s">
        <v>389</v>
      </c>
      <c r="D78" s="5" t="s">
        <v>390</v>
      </c>
      <c r="E78" s="84"/>
      <c r="F78" s="7">
        <v>0</v>
      </c>
    </row>
    <row r="79" spans="1:6" ht="22.5" customHeight="1" x14ac:dyDescent="0.15">
      <c r="A79" s="107"/>
      <c r="B79" s="96"/>
      <c r="C79" s="104"/>
      <c r="D79" s="5" t="s">
        <v>391</v>
      </c>
      <c r="E79" s="84"/>
      <c r="F79" s="7">
        <v>0</v>
      </c>
    </row>
    <row r="80" spans="1:6" ht="22.5" customHeight="1" x14ac:dyDescent="0.15">
      <c r="A80" s="107"/>
      <c r="B80" s="96"/>
      <c r="C80" s="104"/>
      <c r="D80" s="18" t="s">
        <v>268</v>
      </c>
      <c r="E80" s="102">
        <f t="shared" ref="E80" si="21">SUM(E78:E79)</f>
        <v>0</v>
      </c>
      <c r="F80" s="24">
        <v>0</v>
      </c>
    </row>
    <row r="81" spans="1:6" ht="22.5" customHeight="1" x14ac:dyDescent="0.15">
      <c r="A81" s="107"/>
      <c r="B81" s="96"/>
      <c r="C81" s="103" t="s">
        <v>392</v>
      </c>
      <c r="D81" s="5" t="s">
        <v>390</v>
      </c>
      <c r="E81" s="84"/>
      <c r="F81" s="7">
        <v>0</v>
      </c>
    </row>
    <row r="82" spans="1:6" ht="22.5" customHeight="1" x14ac:dyDescent="0.15">
      <c r="A82" s="107"/>
      <c r="B82" s="96"/>
      <c r="C82" s="104"/>
      <c r="D82" s="5" t="s">
        <v>391</v>
      </c>
      <c r="E82" s="84"/>
      <c r="F82" s="7">
        <v>0</v>
      </c>
    </row>
    <row r="83" spans="1:6" ht="22.5" customHeight="1" x14ac:dyDescent="0.15">
      <c r="A83" s="107"/>
      <c r="B83" s="96"/>
      <c r="C83" s="104"/>
      <c r="D83" s="18" t="s">
        <v>268</v>
      </c>
      <c r="E83" s="102">
        <f t="shared" ref="E83" si="22">SUM(E81:E82)</f>
        <v>0</v>
      </c>
      <c r="F83" s="24">
        <v>0</v>
      </c>
    </row>
    <row r="84" spans="1:6" ht="22.5" customHeight="1" x14ac:dyDescent="0.15">
      <c r="A84" s="107"/>
      <c r="B84" s="105"/>
      <c r="C84" s="100" t="s">
        <v>387</v>
      </c>
      <c r="D84" s="101"/>
      <c r="E84" s="102">
        <f t="shared" ref="E84" si="23">SUM(E80,E83)</f>
        <v>0</v>
      </c>
      <c r="F84" s="24">
        <v>0</v>
      </c>
    </row>
    <row r="85" spans="1:6" ht="22.5" customHeight="1" x14ac:dyDescent="0.15">
      <c r="A85" s="108"/>
      <c r="B85" s="100" t="s">
        <v>68</v>
      </c>
      <c r="C85" s="101"/>
      <c r="D85" s="101"/>
      <c r="E85" s="102">
        <f t="shared" ref="E85" si="24">SUM(E77,E84)</f>
        <v>0</v>
      </c>
      <c r="F85" s="24">
        <v>1187575934</v>
      </c>
    </row>
    <row r="86" spans="1:6" ht="22.5" customHeight="1" x14ac:dyDescent="0.15">
      <c r="A86" s="106" t="s">
        <v>410</v>
      </c>
      <c r="B86" s="106" t="s">
        <v>403</v>
      </c>
      <c r="C86" s="97" t="s">
        <v>315</v>
      </c>
      <c r="D86" s="98"/>
      <c r="E86" s="84"/>
      <c r="F86" s="7">
        <v>73881609</v>
      </c>
    </row>
    <row r="87" spans="1:6" ht="22.5" customHeight="1" x14ac:dyDescent="0.15">
      <c r="A87" s="107"/>
      <c r="B87" s="108"/>
      <c r="C87" s="100" t="s">
        <v>387</v>
      </c>
      <c r="D87" s="101"/>
      <c r="E87" s="102">
        <f>SUM(E86:E86)</f>
        <v>0</v>
      </c>
      <c r="F87" s="24">
        <v>73881609</v>
      </c>
    </row>
    <row r="88" spans="1:6" ht="22.5" customHeight="1" x14ac:dyDescent="0.15">
      <c r="A88" s="107"/>
      <c r="B88" s="96" t="s">
        <v>395</v>
      </c>
      <c r="C88" s="103" t="s">
        <v>389</v>
      </c>
      <c r="D88" s="5" t="s">
        <v>390</v>
      </c>
      <c r="E88" s="84"/>
      <c r="F88" s="7">
        <v>0</v>
      </c>
    </row>
    <row r="89" spans="1:6" ht="22.5" customHeight="1" x14ac:dyDescent="0.15">
      <c r="A89" s="107"/>
      <c r="B89" s="96"/>
      <c r="C89" s="104"/>
      <c r="D89" s="5" t="s">
        <v>391</v>
      </c>
      <c r="E89" s="84"/>
      <c r="F89" s="7">
        <v>492480</v>
      </c>
    </row>
    <row r="90" spans="1:6" ht="22.5" customHeight="1" x14ac:dyDescent="0.15">
      <c r="A90" s="107"/>
      <c r="B90" s="96"/>
      <c r="C90" s="104"/>
      <c r="D90" s="18" t="s">
        <v>268</v>
      </c>
      <c r="E90" s="102">
        <f t="shared" ref="E90" si="25">SUM(E88:E89)</f>
        <v>0</v>
      </c>
      <c r="F90" s="24">
        <v>492480</v>
      </c>
    </row>
    <row r="91" spans="1:6" ht="22.5" customHeight="1" x14ac:dyDescent="0.15">
      <c r="A91" s="107"/>
      <c r="B91" s="96"/>
      <c r="C91" s="103" t="s">
        <v>392</v>
      </c>
      <c r="D91" s="5" t="s">
        <v>390</v>
      </c>
      <c r="E91" s="84"/>
      <c r="F91" s="7">
        <v>0</v>
      </c>
    </row>
    <row r="92" spans="1:6" ht="22.5" customHeight="1" x14ac:dyDescent="0.15">
      <c r="A92" s="107"/>
      <c r="B92" s="96"/>
      <c r="C92" s="104"/>
      <c r="D92" s="5" t="s">
        <v>391</v>
      </c>
      <c r="E92" s="84"/>
      <c r="F92" s="7">
        <v>44594520</v>
      </c>
    </row>
    <row r="93" spans="1:6" ht="22.5" customHeight="1" x14ac:dyDescent="0.15">
      <c r="A93" s="107"/>
      <c r="B93" s="96"/>
      <c r="C93" s="104"/>
      <c r="D93" s="18" t="s">
        <v>268</v>
      </c>
      <c r="E93" s="102">
        <f t="shared" ref="E93" si="26">SUM(E91:E92)</f>
        <v>0</v>
      </c>
      <c r="F93" s="24">
        <v>44594520</v>
      </c>
    </row>
    <row r="94" spans="1:6" ht="22.5" customHeight="1" x14ac:dyDescent="0.15">
      <c r="A94" s="107"/>
      <c r="B94" s="105"/>
      <c r="C94" s="100" t="s">
        <v>387</v>
      </c>
      <c r="D94" s="101"/>
      <c r="E94" s="102">
        <f t="shared" ref="E94" si="27">SUM(E90,E93)</f>
        <v>0</v>
      </c>
      <c r="F94" s="24">
        <v>45087000</v>
      </c>
    </row>
    <row r="95" spans="1:6" ht="22.5" customHeight="1" x14ac:dyDescent="0.15">
      <c r="A95" s="108"/>
      <c r="B95" s="100" t="s">
        <v>68</v>
      </c>
      <c r="C95" s="101"/>
      <c r="D95" s="101"/>
      <c r="E95" s="102">
        <f t="shared" ref="E95" si="28">SUM(E87,E94)</f>
        <v>0</v>
      </c>
      <c r="F95" s="24">
        <v>118968609</v>
      </c>
    </row>
  </sheetData>
  <mergeCells count="84">
    <mergeCell ref="C94:D94"/>
    <mergeCell ref="B95:D95"/>
    <mergeCell ref="C81:C83"/>
    <mergeCell ref="C84:D84"/>
    <mergeCell ref="B85:D85"/>
    <mergeCell ref="A86:A95"/>
    <mergeCell ref="B86:B87"/>
    <mergeCell ref="C86:D86"/>
    <mergeCell ref="C87:D87"/>
    <mergeCell ref="B88:B94"/>
    <mergeCell ref="C88:C90"/>
    <mergeCell ref="C91:C93"/>
    <mergeCell ref="C70:C72"/>
    <mergeCell ref="C73:D73"/>
    <mergeCell ref="B74:D74"/>
    <mergeCell ref="A75:A85"/>
    <mergeCell ref="B75:B77"/>
    <mergeCell ref="C75:D75"/>
    <mergeCell ref="C76:D76"/>
    <mergeCell ref="C77:D77"/>
    <mergeCell ref="B78:B84"/>
    <mergeCell ref="C78:C80"/>
    <mergeCell ref="C61:D61"/>
    <mergeCell ref="B62:D62"/>
    <mergeCell ref="A63:A74"/>
    <mergeCell ref="B63:B66"/>
    <mergeCell ref="C63:D63"/>
    <mergeCell ref="C64:D64"/>
    <mergeCell ref="C65:D65"/>
    <mergeCell ref="C66:D66"/>
    <mergeCell ref="B67:B73"/>
    <mergeCell ref="C67:C69"/>
    <mergeCell ref="C48:C50"/>
    <mergeCell ref="C51:D51"/>
    <mergeCell ref="B52:D52"/>
    <mergeCell ref="A53:A62"/>
    <mergeCell ref="B53:B54"/>
    <mergeCell ref="C53:D53"/>
    <mergeCell ref="C54:D54"/>
    <mergeCell ref="B55:B61"/>
    <mergeCell ref="C55:C57"/>
    <mergeCell ref="C58:C60"/>
    <mergeCell ref="A39:A52"/>
    <mergeCell ref="B39:B44"/>
    <mergeCell ref="C39:D39"/>
    <mergeCell ref="C40:D40"/>
    <mergeCell ref="C41:D41"/>
    <mergeCell ref="C42:D42"/>
    <mergeCell ref="C43:D43"/>
    <mergeCell ref="C44:D44"/>
    <mergeCell ref="B45:B51"/>
    <mergeCell ref="C45:C47"/>
    <mergeCell ref="B28:D28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  <mergeCell ref="C19:D19"/>
    <mergeCell ref="C20:D20"/>
    <mergeCell ref="B21:B27"/>
    <mergeCell ref="C21:C23"/>
    <mergeCell ref="C24:C26"/>
    <mergeCell ref="C27:D27"/>
    <mergeCell ref="C13:D13"/>
    <mergeCell ref="C14:D14"/>
    <mergeCell ref="C15:D15"/>
    <mergeCell ref="C16:D16"/>
    <mergeCell ref="C17:D17"/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</mergeCells>
  <phoneticPr fontId="4"/>
  <printOptions horizontalCentered="1" verticalCentered="1"/>
  <pageMargins left="0.39370078740157483" right="0.39370078740157483" top="0.78740157480314965" bottom="0.78740157480314965" header="0.19685039370078741" footer="0.19685039370078741"/>
  <pageSetup paperSize="9" scale="62" orientation="portrait" r:id="rId1"/>
  <rowBreaks count="1" manualBreakCount="1">
    <brk id="52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ColWidth="8.875" defaultRowHeight="20.25" customHeight="1" x14ac:dyDescent="0.15"/>
  <cols>
    <col min="1" max="1" width="23.375" style="28" customWidth="1"/>
    <col min="2" max="6" width="20.875" style="28" customWidth="1"/>
    <col min="7" max="7" width="12.875" style="28" bestFit="1" customWidth="1"/>
    <col min="8" max="16384" width="8.875" style="28"/>
  </cols>
  <sheetData>
    <row r="1" spans="1:6" ht="20.25" customHeight="1" x14ac:dyDescent="0.15">
      <c r="A1" s="9" t="s">
        <v>411</v>
      </c>
      <c r="B1" s="11"/>
      <c r="C1" s="11"/>
      <c r="D1" s="11"/>
      <c r="E1" s="11"/>
      <c r="F1" s="11"/>
    </row>
    <row r="2" spans="1:6" ht="13.5" x14ac:dyDescent="0.15">
      <c r="A2" s="11" t="s">
        <v>87</v>
      </c>
      <c r="B2" s="11"/>
      <c r="C2" s="11"/>
      <c r="D2" s="11"/>
      <c r="E2" s="11"/>
      <c r="F2" s="95" t="s">
        <v>88</v>
      </c>
    </row>
    <row r="3" spans="1:6" ht="13.5" x14ac:dyDescent="0.15">
      <c r="A3" s="11" t="s">
        <v>412</v>
      </c>
      <c r="B3" s="11"/>
      <c r="C3" s="11"/>
      <c r="D3" s="11"/>
      <c r="E3" s="11"/>
      <c r="F3" s="95"/>
    </row>
    <row r="4" spans="1:6" ht="13.5" x14ac:dyDescent="0.15">
      <c r="A4" s="11"/>
      <c r="B4" s="11"/>
      <c r="C4" s="11"/>
      <c r="D4" s="11"/>
      <c r="E4" s="11"/>
      <c r="F4" s="13" t="s">
        <v>73</v>
      </c>
    </row>
    <row r="5" spans="1:6" ht="20.25" customHeight="1" x14ac:dyDescent="0.15">
      <c r="A5" s="109" t="s">
        <v>0</v>
      </c>
      <c r="B5" s="109" t="s">
        <v>258</v>
      </c>
      <c r="C5" s="109" t="s">
        <v>413</v>
      </c>
      <c r="D5" s="109"/>
      <c r="E5" s="109"/>
      <c r="F5" s="109"/>
    </row>
    <row r="6" spans="1:6" ht="20.25" customHeight="1" x14ac:dyDescent="0.15">
      <c r="A6" s="109"/>
      <c r="B6" s="109"/>
      <c r="C6" s="110" t="s">
        <v>414</v>
      </c>
      <c r="D6" s="110" t="s">
        <v>415</v>
      </c>
      <c r="E6" s="109" t="s">
        <v>403</v>
      </c>
      <c r="F6" s="109" t="s">
        <v>132</v>
      </c>
    </row>
    <row r="7" spans="1:6" ht="20.25" customHeight="1" x14ac:dyDescent="0.15">
      <c r="A7" s="111"/>
      <c r="B7" s="111"/>
      <c r="C7" s="112"/>
      <c r="D7" s="112"/>
      <c r="E7" s="111"/>
      <c r="F7" s="111"/>
    </row>
    <row r="8" spans="1:6" ht="20.25" customHeight="1" x14ac:dyDescent="0.15">
      <c r="A8" s="113" t="s">
        <v>416</v>
      </c>
      <c r="B8" s="114">
        <v>34216634207</v>
      </c>
      <c r="C8" s="115">
        <v>9841051404.5572014</v>
      </c>
      <c r="D8" s="115">
        <v>1723202000</v>
      </c>
      <c r="E8" s="115">
        <v>19183251189.442799</v>
      </c>
      <c r="F8" s="115">
        <v>3469129613</v>
      </c>
    </row>
    <row r="9" spans="1:6" ht="20.25" customHeight="1" x14ac:dyDescent="0.15">
      <c r="A9" s="113" t="s">
        <v>417</v>
      </c>
      <c r="B9" s="114">
        <v>2660852591</v>
      </c>
      <c r="C9" s="115">
        <v>44463521.442797691</v>
      </c>
      <c r="D9" s="115">
        <v>1092300000</v>
      </c>
      <c r="E9" s="115">
        <v>1524089069.5572023</v>
      </c>
      <c r="F9" s="116">
        <v>0</v>
      </c>
    </row>
    <row r="10" spans="1:6" ht="20.25" customHeight="1" x14ac:dyDescent="0.15">
      <c r="A10" s="113" t="s">
        <v>418</v>
      </c>
      <c r="B10" s="114">
        <v>626585993</v>
      </c>
      <c r="C10" s="116">
        <v>0</v>
      </c>
      <c r="D10" s="116">
        <v>0</v>
      </c>
      <c r="E10" s="115">
        <v>626585993</v>
      </c>
      <c r="F10" s="116">
        <v>0</v>
      </c>
    </row>
    <row r="11" spans="1:6" ht="20.25" customHeight="1" x14ac:dyDescent="0.15">
      <c r="A11" s="113" t="s">
        <v>132</v>
      </c>
      <c r="B11" s="117">
        <v>0</v>
      </c>
      <c r="C11" s="117">
        <v>0</v>
      </c>
      <c r="D11" s="117">
        <v>0</v>
      </c>
      <c r="E11" s="117">
        <f>B11-C11-D11-F11</f>
        <v>0</v>
      </c>
      <c r="F11" s="117">
        <v>0</v>
      </c>
    </row>
    <row r="12" spans="1:6" ht="20.25" customHeight="1" x14ac:dyDescent="0.15">
      <c r="A12" s="118" t="s">
        <v>68</v>
      </c>
      <c r="B12" s="119">
        <f>SUM(B8:B11)</f>
        <v>37504072791</v>
      </c>
      <c r="C12" s="119">
        <f t="shared" ref="C12:F12" si="0">SUM(C8:C11)</f>
        <v>9885514926</v>
      </c>
      <c r="D12" s="119">
        <f t="shared" si="0"/>
        <v>2815502000</v>
      </c>
      <c r="E12" s="119">
        <f t="shared" si="0"/>
        <v>21333926252</v>
      </c>
      <c r="F12" s="119">
        <f t="shared" si="0"/>
        <v>3469129613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27" t="s">
        <v>419</v>
      </c>
    </row>
    <row r="2" spans="1:2" ht="13.5" x14ac:dyDescent="0.15">
      <c r="A2" s="28" t="s">
        <v>87</v>
      </c>
    </row>
    <row r="3" spans="1:2" ht="13.5" x14ac:dyDescent="0.15">
      <c r="A3" s="28" t="s">
        <v>420</v>
      </c>
    </row>
    <row r="4" spans="1:2" x14ac:dyDescent="0.15">
      <c r="B4" s="29" t="s">
        <v>90</v>
      </c>
    </row>
    <row r="5" spans="1:2" ht="22.5" customHeight="1" x14ac:dyDescent="0.15">
      <c r="A5" s="14" t="s">
        <v>128</v>
      </c>
      <c r="B5" s="14" t="s">
        <v>250</v>
      </c>
    </row>
    <row r="6" spans="1:2" ht="18" customHeight="1" x14ac:dyDescent="0.15">
      <c r="A6" s="5" t="s">
        <v>421</v>
      </c>
      <c r="B6" s="7">
        <v>4253730860</v>
      </c>
    </row>
    <row r="7" spans="1:2" ht="18" customHeight="1" x14ac:dyDescent="0.15">
      <c r="A7" s="18" t="s">
        <v>68</v>
      </c>
      <c r="B7" s="24">
        <f>SUM(B6:B6)</f>
        <v>4253730860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6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I1"/>
    </sheetView>
  </sheetViews>
  <sheetFormatPr defaultColWidth="8.875" defaultRowHeight="11.25" x14ac:dyDescent="0.15"/>
  <cols>
    <col min="1" max="1" width="30.875" style="6" customWidth="1"/>
    <col min="2" max="9" width="15.875" style="6" customWidth="1"/>
    <col min="10" max="16384" width="8.875" style="6"/>
  </cols>
  <sheetData>
    <row r="1" spans="1:9" ht="21" x14ac:dyDescent="0.15">
      <c r="A1" s="8" t="s">
        <v>75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76</v>
      </c>
      <c r="B2" s="1"/>
      <c r="C2" s="1"/>
      <c r="D2" s="1"/>
      <c r="E2" s="1"/>
      <c r="F2" s="1"/>
      <c r="G2" s="1"/>
      <c r="H2" s="1"/>
      <c r="I2" s="1" t="s">
        <v>70</v>
      </c>
    </row>
    <row r="3" spans="1:9" ht="13.5" x14ac:dyDescent="0.15">
      <c r="A3" s="1" t="s">
        <v>77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73</v>
      </c>
    </row>
    <row r="5" spans="1:9" ht="22.5" x14ac:dyDescent="0.15">
      <c r="A5" s="4" t="s">
        <v>0</v>
      </c>
      <c r="B5" s="2" t="s">
        <v>78</v>
      </c>
      <c r="C5" s="4" t="s">
        <v>79</v>
      </c>
      <c r="D5" s="4" t="s">
        <v>80</v>
      </c>
      <c r="E5" s="4" t="s">
        <v>81</v>
      </c>
      <c r="F5" s="4" t="s">
        <v>82</v>
      </c>
      <c r="G5" s="4" t="s">
        <v>83</v>
      </c>
      <c r="H5" s="4" t="s">
        <v>84</v>
      </c>
      <c r="I5" s="4" t="s">
        <v>68</v>
      </c>
    </row>
    <row r="6" spans="1:9" x14ac:dyDescent="0.15">
      <c r="A6" s="5" t="s">
        <v>8</v>
      </c>
      <c r="B6" s="7">
        <v>10465950687</v>
      </c>
      <c r="C6" s="7">
        <v>27349726765</v>
      </c>
      <c r="D6" s="7">
        <v>3025427105</v>
      </c>
      <c r="E6" s="7">
        <v>875250424</v>
      </c>
      <c r="F6" s="7" t="s">
        <v>85</v>
      </c>
      <c r="G6" s="7">
        <v>147911120</v>
      </c>
      <c r="H6" s="7">
        <v>1344553057</v>
      </c>
      <c r="I6" s="7">
        <v>43208819158</v>
      </c>
    </row>
    <row r="7" spans="1:9" x14ac:dyDescent="0.15">
      <c r="A7" s="5" t="s">
        <v>9</v>
      </c>
      <c r="B7" s="7">
        <v>10425994113</v>
      </c>
      <c r="C7" s="7">
        <v>22273892476</v>
      </c>
      <c r="D7" s="7">
        <v>1431935961</v>
      </c>
      <c r="E7" s="7">
        <v>842729160</v>
      </c>
      <c r="F7" s="7" t="s">
        <v>85</v>
      </c>
      <c r="G7" s="7">
        <v>138242120</v>
      </c>
      <c r="H7" s="7">
        <v>778287450</v>
      </c>
      <c r="I7" s="7">
        <v>35891081280</v>
      </c>
    </row>
    <row r="8" spans="1:9" x14ac:dyDescent="0.15">
      <c r="A8" s="5" t="s">
        <v>10</v>
      </c>
      <c r="B8" s="7" t="s">
        <v>85</v>
      </c>
      <c r="C8" s="7" t="s">
        <v>85</v>
      </c>
      <c r="D8" s="7" t="s">
        <v>85</v>
      </c>
      <c r="E8" s="7" t="s">
        <v>85</v>
      </c>
      <c r="F8" s="7" t="s">
        <v>85</v>
      </c>
      <c r="G8" s="7" t="s">
        <v>85</v>
      </c>
      <c r="H8" s="7" t="s">
        <v>85</v>
      </c>
      <c r="I8" s="7" t="s">
        <v>85</v>
      </c>
    </row>
    <row r="9" spans="1:9" x14ac:dyDescent="0.15">
      <c r="A9" s="5" t="s">
        <v>11</v>
      </c>
      <c r="B9" s="7">
        <v>39729774</v>
      </c>
      <c r="C9" s="7">
        <v>4972763254</v>
      </c>
      <c r="D9" s="7">
        <v>1593491144</v>
      </c>
      <c r="E9" s="7">
        <v>32521264</v>
      </c>
      <c r="F9" s="7" t="s">
        <v>85</v>
      </c>
      <c r="G9" s="7">
        <v>9669000</v>
      </c>
      <c r="H9" s="7">
        <v>547489463</v>
      </c>
      <c r="I9" s="7">
        <v>7195663899</v>
      </c>
    </row>
    <row r="10" spans="1:9" x14ac:dyDescent="0.15">
      <c r="A10" s="5" t="s">
        <v>12</v>
      </c>
      <c r="B10" s="7" t="s">
        <v>85</v>
      </c>
      <c r="C10" s="7">
        <v>98506562</v>
      </c>
      <c r="D10" s="7" t="s">
        <v>85</v>
      </c>
      <c r="E10" s="7" t="s">
        <v>85</v>
      </c>
      <c r="F10" s="7" t="s">
        <v>85</v>
      </c>
      <c r="G10" s="7" t="s">
        <v>85</v>
      </c>
      <c r="H10" s="7">
        <v>4915589</v>
      </c>
      <c r="I10" s="7">
        <v>103422151</v>
      </c>
    </row>
    <row r="11" spans="1:9" x14ac:dyDescent="0.15">
      <c r="A11" s="5" t="s">
        <v>13</v>
      </c>
      <c r="B11" s="7" t="s">
        <v>85</v>
      </c>
      <c r="C11" s="7">
        <v>1162473</v>
      </c>
      <c r="D11" s="7" t="s">
        <v>85</v>
      </c>
      <c r="E11" s="7" t="s">
        <v>85</v>
      </c>
      <c r="F11" s="7" t="s">
        <v>85</v>
      </c>
      <c r="G11" s="7" t="s">
        <v>85</v>
      </c>
      <c r="H11" s="7">
        <v>8266155</v>
      </c>
      <c r="I11" s="7">
        <v>9428628</v>
      </c>
    </row>
    <row r="12" spans="1:9" x14ac:dyDescent="0.15">
      <c r="A12" s="5" t="s">
        <v>14</v>
      </c>
      <c r="B12" s="7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</row>
    <row r="13" spans="1:9" x14ac:dyDescent="0.15">
      <c r="A13" s="5" t="s">
        <v>15</v>
      </c>
      <c r="B13" s="7" t="s">
        <v>85</v>
      </c>
      <c r="C13" s="7" t="s">
        <v>85</v>
      </c>
      <c r="D13" s="7" t="s">
        <v>85</v>
      </c>
      <c r="E13" s="7" t="s">
        <v>85</v>
      </c>
      <c r="F13" s="7" t="s">
        <v>85</v>
      </c>
      <c r="G13" s="7" t="s">
        <v>85</v>
      </c>
      <c r="H13" s="7" t="s">
        <v>85</v>
      </c>
      <c r="I13" s="7" t="s">
        <v>85</v>
      </c>
    </row>
    <row r="14" spans="1:9" x14ac:dyDescent="0.15">
      <c r="A14" s="5" t="s">
        <v>16</v>
      </c>
      <c r="B14" s="7" t="s">
        <v>85</v>
      </c>
      <c r="C14" s="7" t="s">
        <v>85</v>
      </c>
      <c r="D14" s="7" t="s">
        <v>85</v>
      </c>
      <c r="E14" s="7" t="s">
        <v>85</v>
      </c>
      <c r="F14" s="7" t="s">
        <v>85</v>
      </c>
      <c r="G14" s="7" t="s">
        <v>85</v>
      </c>
      <c r="H14" s="7" t="s">
        <v>85</v>
      </c>
      <c r="I14" s="7" t="s">
        <v>85</v>
      </c>
    </row>
    <row r="15" spans="1:9" x14ac:dyDescent="0.15">
      <c r="A15" s="5" t="s">
        <v>17</v>
      </c>
      <c r="B15" s="7" t="s">
        <v>85</v>
      </c>
      <c r="C15" s="7" t="s">
        <v>85</v>
      </c>
      <c r="D15" s="7" t="s">
        <v>85</v>
      </c>
      <c r="E15" s="7" t="s">
        <v>85</v>
      </c>
      <c r="F15" s="7" t="s">
        <v>85</v>
      </c>
      <c r="G15" s="7" t="s">
        <v>85</v>
      </c>
      <c r="H15" s="7" t="s">
        <v>85</v>
      </c>
      <c r="I15" s="7" t="s">
        <v>85</v>
      </c>
    </row>
    <row r="16" spans="1:9" x14ac:dyDescent="0.15">
      <c r="A16" s="5" t="s">
        <v>18</v>
      </c>
      <c r="B16" s="7">
        <v>226800</v>
      </c>
      <c r="C16" s="7">
        <v>3402000</v>
      </c>
      <c r="D16" s="7" t="s">
        <v>85</v>
      </c>
      <c r="E16" s="7" t="s">
        <v>85</v>
      </c>
      <c r="F16" s="7" t="s">
        <v>85</v>
      </c>
      <c r="G16" s="7" t="s">
        <v>85</v>
      </c>
      <c r="H16" s="7">
        <v>5594400</v>
      </c>
      <c r="I16" s="7">
        <v>9223200</v>
      </c>
    </row>
    <row r="17" spans="1:9" x14ac:dyDescent="0.15">
      <c r="A17" s="5" t="s">
        <v>19</v>
      </c>
      <c r="B17" s="7">
        <v>10544588212</v>
      </c>
      <c r="C17" s="7">
        <v>988289422</v>
      </c>
      <c r="D17" s="7">
        <v>13919005</v>
      </c>
      <c r="E17" s="7">
        <v>12800447616</v>
      </c>
      <c r="F17" s="7" t="s">
        <v>85</v>
      </c>
      <c r="G17" s="7">
        <v>3641369460</v>
      </c>
      <c r="H17" s="7">
        <v>1464474878</v>
      </c>
      <c r="I17" s="7">
        <v>29453088593</v>
      </c>
    </row>
    <row r="18" spans="1:9" x14ac:dyDescent="0.15">
      <c r="A18" s="5" t="s">
        <v>20</v>
      </c>
      <c r="B18" s="7" t="s">
        <v>85</v>
      </c>
      <c r="C18" s="7" t="s">
        <v>85</v>
      </c>
      <c r="D18" s="7" t="s">
        <v>85</v>
      </c>
      <c r="E18" s="7" t="s">
        <v>85</v>
      </c>
      <c r="F18" s="7" t="s">
        <v>85</v>
      </c>
      <c r="G18" s="7" t="s">
        <v>85</v>
      </c>
      <c r="H18" s="7" t="s">
        <v>85</v>
      </c>
      <c r="I18" s="7" t="s">
        <v>85</v>
      </c>
    </row>
    <row r="19" spans="1:9" x14ac:dyDescent="0.15">
      <c r="A19" s="5" t="s">
        <v>21</v>
      </c>
      <c r="B19" s="7">
        <v>238378</v>
      </c>
      <c r="C19" s="7">
        <v>13</v>
      </c>
      <c r="D19" s="7">
        <v>4</v>
      </c>
      <c r="E19" s="7" t="s">
        <v>85</v>
      </c>
      <c r="F19" s="7" t="s">
        <v>85</v>
      </c>
      <c r="G19" s="7">
        <v>1</v>
      </c>
      <c r="H19" s="7">
        <v>713924400</v>
      </c>
      <c r="I19" s="7">
        <v>714162796</v>
      </c>
    </row>
    <row r="20" spans="1:9" x14ac:dyDescent="0.15">
      <c r="A20" s="5" t="s">
        <v>22</v>
      </c>
      <c r="B20" s="7">
        <v>11</v>
      </c>
      <c r="C20" s="7" t="s">
        <v>85</v>
      </c>
      <c r="D20" s="7" t="s">
        <v>85</v>
      </c>
      <c r="E20" s="7" t="s">
        <v>85</v>
      </c>
      <c r="F20" s="7" t="s">
        <v>85</v>
      </c>
      <c r="G20" s="7" t="s">
        <v>85</v>
      </c>
      <c r="H20" s="7" t="s">
        <v>85</v>
      </c>
      <c r="I20" s="7">
        <v>11</v>
      </c>
    </row>
    <row r="21" spans="1:9" x14ac:dyDescent="0.15">
      <c r="A21" s="5" t="s">
        <v>23</v>
      </c>
      <c r="B21" s="7" t="s">
        <v>85</v>
      </c>
      <c r="C21" s="7" t="s">
        <v>85</v>
      </c>
      <c r="D21" s="7" t="s">
        <v>85</v>
      </c>
      <c r="E21" s="7" t="s">
        <v>85</v>
      </c>
      <c r="F21" s="7" t="s">
        <v>85</v>
      </c>
      <c r="G21" s="7" t="s">
        <v>85</v>
      </c>
      <c r="H21" s="7" t="s">
        <v>85</v>
      </c>
      <c r="I21" s="7" t="s">
        <v>85</v>
      </c>
    </row>
    <row r="22" spans="1:9" x14ac:dyDescent="0.15">
      <c r="A22" s="5" t="s">
        <v>24</v>
      </c>
      <c r="B22" s="7">
        <v>4220113267</v>
      </c>
      <c r="C22" s="7">
        <v>606590000</v>
      </c>
      <c r="D22" s="7">
        <v>13919000</v>
      </c>
      <c r="E22" s="7" t="s">
        <v>85</v>
      </c>
      <c r="F22" s="7" t="s">
        <v>85</v>
      </c>
      <c r="G22" s="7" t="s">
        <v>85</v>
      </c>
      <c r="H22" s="7" t="s">
        <v>85</v>
      </c>
      <c r="I22" s="7">
        <v>4840622267</v>
      </c>
    </row>
    <row r="23" spans="1:9" x14ac:dyDescent="0.15">
      <c r="A23" s="5" t="s">
        <v>25</v>
      </c>
      <c r="B23" s="7" t="s">
        <v>85</v>
      </c>
      <c r="C23" s="7" t="s">
        <v>85</v>
      </c>
      <c r="D23" s="7" t="s">
        <v>85</v>
      </c>
      <c r="E23" s="7" t="s">
        <v>85</v>
      </c>
      <c r="F23" s="7" t="s">
        <v>85</v>
      </c>
      <c r="G23" s="7" t="s">
        <v>85</v>
      </c>
      <c r="H23" s="7" t="s">
        <v>85</v>
      </c>
      <c r="I23" s="7" t="s">
        <v>85</v>
      </c>
    </row>
    <row r="24" spans="1:9" x14ac:dyDescent="0.15">
      <c r="A24" s="5" t="s">
        <v>26</v>
      </c>
      <c r="B24" s="7">
        <v>73666579</v>
      </c>
      <c r="C24" s="7">
        <v>8</v>
      </c>
      <c r="D24" s="7" t="s">
        <v>85</v>
      </c>
      <c r="E24" s="7" t="s">
        <v>85</v>
      </c>
      <c r="F24" s="7" t="s">
        <v>85</v>
      </c>
      <c r="G24" s="7" t="s">
        <v>85</v>
      </c>
      <c r="H24" s="7">
        <v>52705632</v>
      </c>
      <c r="I24" s="7">
        <v>126372219</v>
      </c>
    </row>
    <row r="25" spans="1:9" x14ac:dyDescent="0.15">
      <c r="A25" s="5" t="s">
        <v>27</v>
      </c>
      <c r="B25" s="7">
        <v>4</v>
      </c>
      <c r="C25" s="7" t="s">
        <v>85</v>
      </c>
      <c r="D25" s="7" t="s">
        <v>85</v>
      </c>
      <c r="E25" s="7" t="s">
        <v>85</v>
      </c>
      <c r="F25" s="7" t="s">
        <v>85</v>
      </c>
      <c r="G25" s="7" t="s">
        <v>85</v>
      </c>
      <c r="H25" s="7" t="s">
        <v>85</v>
      </c>
      <c r="I25" s="7">
        <v>4</v>
      </c>
    </row>
    <row r="26" spans="1:9" x14ac:dyDescent="0.15">
      <c r="A26" s="5" t="s">
        <v>28</v>
      </c>
      <c r="B26" s="7" t="s">
        <v>85</v>
      </c>
      <c r="C26" s="7" t="s">
        <v>85</v>
      </c>
      <c r="D26" s="7" t="s">
        <v>85</v>
      </c>
      <c r="E26" s="7" t="s">
        <v>85</v>
      </c>
      <c r="F26" s="7" t="s">
        <v>85</v>
      </c>
      <c r="G26" s="7" t="s">
        <v>85</v>
      </c>
      <c r="H26" s="7" t="s">
        <v>85</v>
      </c>
      <c r="I26" s="7" t="s">
        <v>85</v>
      </c>
    </row>
    <row r="27" spans="1:9" x14ac:dyDescent="0.15">
      <c r="A27" s="5" t="s">
        <v>29</v>
      </c>
      <c r="B27" s="7" t="s">
        <v>85</v>
      </c>
      <c r="C27" s="7" t="s">
        <v>85</v>
      </c>
      <c r="D27" s="7" t="s">
        <v>85</v>
      </c>
      <c r="E27" s="7" t="s">
        <v>85</v>
      </c>
      <c r="F27" s="7" t="s">
        <v>85</v>
      </c>
      <c r="G27" s="7" t="s">
        <v>85</v>
      </c>
      <c r="H27" s="7" t="s">
        <v>85</v>
      </c>
      <c r="I27" s="7" t="s">
        <v>85</v>
      </c>
    </row>
    <row r="28" spans="1:9" x14ac:dyDescent="0.15">
      <c r="A28" s="5" t="s">
        <v>30</v>
      </c>
      <c r="B28" s="7" t="s">
        <v>85</v>
      </c>
      <c r="C28" s="7" t="s">
        <v>85</v>
      </c>
      <c r="D28" s="7" t="s">
        <v>85</v>
      </c>
      <c r="E28" s="7" t="s">
        <v>85</v>
      </c>
      <c r="F28" s="7" t="s">
        <v>85</v>
      </c>
      <c r="G28" s="7" t="s">
        <v>85</v>
      </c>
      <c r="H28" s="7" t="s">
        <v>85</v>
      </c>
      <c r="I28" s="7" t="s">
        <v>85</v>
      </c>
    </row>
    <row r="29" spans="1:9" x14ac:dyDescent="0.15">
      <c r="A29" s="5" t="s">
        <v>31</v>
      </c>
      <c r="B29" s="7" t="s">
        <v>85</v>
      </c>
      <c r="C29" s="7" t="s">
        <v>85</v>
      </c>
      <c r="D29" s="7" t="s">
        <v>85</v>
      </c>
      <c r="E29" s="7" t="s">
        <v>85</v>
      </c>
      <c r="F29" s="7" t="s">
        <v>85</v>
      </c>
      <c r="G29" s="7" t="s">
        <v>85</v>
      </c>
      <c r="H29" s="7" t="s">
        <v>85</v>
      </c>
      <c r="I29" s="7" t="s">
        <v>85</v>
      </c>
    </row>
    <row r="30" spans="1:9" x14ac:dyDescent="0.15">
      <c r="A30" s="5" t="s">
        <v>32</v>
      </c>
      <c r="B30" s="7" t="s">
        <v>85</v>
      </c>
      <c r="C30" s="7" t="s">
        <v>85</v>
      </c>
      <c r="D30" s="7" t="s">
        <v>85</v>
      </c>
      <c r="E30" s="7" t="s">
        <v>85</v>
      </c>
      <c r="F30" s="7" t="s">
        <v>85</v>
      </c>
      <c r="G30" s="7" t="s">
        <v>85</v>
      </c>
      <c r="H30" s="7" t="s">
        <v>85</v>
      </c>
      <c r="I30" s="7" t="s">
        <v>85</v>
      </c>
    </row>
    <row r="31" spans="1:9" x14ac:dyDescent="0.15">
      <c r="A31" s="5" t="s">
        <v>33</v>
      </c>
      <c r="B31" s="7">
        <v>181257669</v>
      </c>
      <c r="C31" s="7">
        <v>381699401</v>
      </c>
      <c r="D31" s="7">
        <v>1</v>
      </c>
      <c r="E31" s="7">
        <v>474843009</v>
      </c>
      <c r="F31" s="7" t="s">
        <v>85</v>
      </c>
      <c r="G31" s="7" t="s">
        <v>85</v>
      </c>
      <c r="H31" s="7">
        <v>29406240</v>
      </c>
      <c r="I31" s="7">
        <v>1067206320</v>
      </c>
    </row>
    <row r="32" spans="1:9" x14ac:dyDescent="0.15">
      <c r="A32" s="5" t="s">
        <v>34</v>
      </c>
      <c r="B32" s="7" t="s">
        <v>85</v>
      </c>
      <c r="C32" s="7" t="s">
        <v>85</v>
      </c>
      <c r="D32" s="7" t="s">
        <v>85</v>
      </c>
      <c r="E32" s="7" t="s">
        <v>85</v>
      </c>
      <c r="F32" s="7" t="s">
        <v>85</v>
      </c>
      <c r="G32" s="7" t="s">
        <v>85</v>
      </c>
      <c r="H32" s="7" t="s">
        <v>85</v>
      </c>
      <c r="I32" s="7" t="s">
        <v>85</v>
      </c>
    </row>
    <row r="33" spans="1:9" x14ac:dyDescent="0.15">
      <c r="A33" s="5" t="s">
        <v>35</v>
      </c>
      <c r="B33" s="7" t="s">
        <v>85</v>
      </c>
      <c r="C33" s="7" t="s">
        <v>85</v>
      </c>
      <c r="D33" s="7" t="s">
        <v>85</v>
      </c>
      <c r="E33" s="7" t="s">
        <v>85</v>
      </c>
      <c r="F33" s="7" t="s">
        <v>85</v>
      </c>
      <c r="G33" s="7" t="s">
        <v>85</v>
      </c>
      <c r="H33" s="7" t="s">
        <v>85</v>
      </c>
      <c r="I33" s="7" t="s">
        <v>85</v>
      </c>
    </row>
    <row r="34" spans="1:9" x14ac:dyDescent="0.15">
      <c r="A34" s="5" t="s">
        <v>36</v>
      </c>
      <c r="B34" s="7" t="s">
        <v>85</v>
      </c>
      <c r="C34" s="7" t="s">
        <v>85</v>
      </c>
      <c r="D34" s="7" t="s">
        <v>85</v>
      </c>
      <c r="E34" s="7" t="s">
        <v>85</v>
      </c>
      <c r="F34" s="7" t="s">
        <v>85</v>
      </c>
      <c r="G34" s="7" t="s">
        <v>85</v>
      </c>
      <c r="H34" s="7" t="s">
        <v>85</v>
      </c>
      <c r="I34" s="7" t="s">
        <v>85</v>
      </c>
    </row>
    <row r="35" spans="1:9" x14ac:dyDescent="0.15">
      <c r="A35" s="5" t="s">
        <v>37</v>
      </c>
      <c r="B35" s="7" t="s">
        <v>85</v>
      </c>
      <c r="C35" s="7" t="s">
        <v>85</v>
      </c>
      <c r="D35" s="7" t="s">
        <v>85</v>
      </c>
      <c r="E35" s="7" t="s">
        <v>85</v>
      </c>
      <c r="F35" s="7" t="s">
        <v>85</v>
      </c>
      <c r="G35" s="7" t="s">
        <v>85</v>
      </c>
      <c r="H35" s="7" t="s">
        <v>85</v>
      </c>
      <c r="I35" s="7" t="s">
        <v>85</v>
      </c>
    </row>
    <row r="36" spans="1:9" x14ac:dyDescent="0.15">
      <c r="A36" s="5" t="s">
        <v>38</v>
      </c>
      <c r="B36" s="7" t="s">
        <v>85</v>
      </c>
      <c r="C36" s="7" t="s">
        <v>85</v>
      </c>
      <c r="D36" s="7" t="s">
        <v>85</v>
      </c>
      <c r="E36" s="7" t="s">
        <v>85</v>
      </c>
      <c r="F36" s="7" t="s">
        <v>85</v>
      </c>
      <c r="G36" s="7" t="s">
        <v>85</v>
      </c>
      <c r="H36" s="7" t="s">
        <v>85</v>
      </c>
      <c r="I36" s="7" t="s">
        <v>85</v>
      </c>
    </row>
    <row r="37" spans="1:9" x14ac:dyDescent="0.15">
      <c r="A37" s="5" t="s">
        <v>39</v>
      </c>
      <c r="B37" s="7" t="s">
        <v>85</v>
      </c>
      <c r="C37" s="7" t="s">
        <v>85</v>
      </c>
      <c r="D37" s="7" t="s">
        <v>85</v>
      </c>
      <c r="E37" s="7" t="s">
        <v>85</v>
      </c>
      <c r="F37" s="7" t="s">
        <v>85</v>
      </c>
      <c r="G37" s="7" t="s">
        <v>85</v>
      </c>
      <c r="H37" s="7" t="s">
        <v>85</v>
      </c>
      <c r="I37" s="7" t="s">
        <v>85</v>
      </c>
    </row>
    <row r="38" spans="1:9" x14ac:dyDescent="0.15">
      <c r="A38" s="5" t="s">
        <v>40</v>
      </c>
      <c r="B38" s="7" t="s">
        <v>85</v>
      </c>
      <c r="C38" s="7" t="s">
        <v>85</v>
      </c>
      <c r="D38" s="7" t="s">
        <v>85</v>
      </c>
      <c r="E38" s="7" t="s">
        <v>85</v>
      </c>
      <c r="F38" s="7" t="s">
        <v>85</v>
      </c>
      <c r="G38" s="7" t="s">
        <v>85</v>
      </c>
      <c r="H38" s="7" t="s">
        <v>85</v>
      </c>
      <c r="I38" s="7" t="s">
        <v>85</v>
      </c>
    </row>
    <row r="39" spans="1:9" x14ac:dyDescent="0.15">
      <c r="A39" s="5" t="s">
        <v>41</v>
      </c>
      <c r="B39" s="7" t="s">
        <v>85</v>
      </c>
      <c r="C39" s="7" t="s">
        <v>85</v>
      </c>
      <c r="D39" s="7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7" t="s">
        <v>85</v>
      </c>
    </row>
    <row r="40" spans="1:9" x14ac:dyDescent="0.15">
      <c r="A40" s="5" t="s">
        <v>42</v>
      </c>
      <c r="B40" s="7" t="s">
        <v>85</v>
      </c>
      <c r="C40" s="7" t="s">
        <v>85</v>
      </c>
      <c r="D40" s="7" t="s">
        <v>85</v>
      </c>
      <c r="E40" s="7" t="s">
        <v>85</v>
      </c>
      <c r="F40" s="7" t="s">
        <v>85</v>
      </c>
      <c r="G40" s="7" t="s">
        <v>85</v>
      </c>
      <c r="H40" s="7" t="s">
        <v>85</v>
      </c>
      <c r="I40" s="7" t="s">
        <v>85</v>
      </c>
    </row>
    <row r="41" spans="1:9" x14ac:dyDescent="0.15">
      <c r="A41" s="5" t="s">
        <v>43</v>
      </c>
      <c r="B41" s="7" t="s">
        <v>85</v>
      </c>
      <c r="C41" s="7" t="s">
        <v>85</v>
      </c>
      <c r="D41" s="7" t="s">
        <v>85</v>
      </c>
      <c r="E41" s="7" t="s">
        <v>85</v>
      </c>
      <c r="F41" s="7" t="s">
        <v>85</v>
      </c>
      <c r="G41" s="7" t="s">
        <v>85</v>
      </c>
      <c r="H41" s="7" t="s">
        <v>85</v>
      </c>
      <c r="I41" s="7" t="s">
        <v>85</v>
      </c>
    </row>
    <row r="42" spans="1:9" x14ac:dyDescent="0.15">
      <c r="A42" s="5" t="s">
        <v>44</v>
      </c>
      <c r="B42" s="7" t="s">
        <v>85</v>
      </c>
      <c r="C42" s="7" t="s">
        <v>85</v>
      </c>
      <c r="D42" s="7" t="s">
        <v>85</v>
      </c>
      <c r="E42" s="7" t="s">
        <v>85</v>
      </c>
      <c r="F42" s="7" t="s">
        <v>85</v>
      </c>
      <c r="G42" s="7" t="s">
        <v>85</v>
      </c>
      <c r="H42" s="7" t="s">
        <v>85</v>
      </c>
      <c r="I42" s="7" t="s">
        <v>85</v>
      </c>
    </row>
    <row r="43" spans="1:9" x14ac:dyDescent="0.15">
      <c r="A43" s="5" t="s">
        <v>45</v>
      </c>
      <c r="B43" s="7" t="s">
        <v>85</v>
      </c>
      <c r="C43" s="7" t="s">
        <v>85</v>
      </c>
      <c r="D43" s="7" t="s">
        <v>85</v>
      </c>
      <c r="E43" s="7" t="s">
        <v>85</v>
      </c>
      <c r="F43" s="7" t="s">
        <v>85</v>
      </c>
      <c r="G43" s="7" t="s">
        <v>85</v>
      </c>
      <c r="H43" s="7" t="s">
        <v>85</v>
      </c>
      <c r="I43" s="7" t="s">
        <v>85</v>
      </c>
    </row>
    <row r="44" spans="1:9" x14ac:dyDescent="0.15">
      <c r="A44" s="5" t="s">
        <v>46</v>
      </c>
      <c r="B44" s="7" t="s">
        <v>85</v>
      </c>
      <c r="C44" s="7" t="s">
        <v>85</v>
      </c>
      <c r="D44" s="7" t="s">
        <v>85</v>
      </c>
      <c r="E44" s="7" t="s">
        <v>85</v>
      </c>
      <c r="F44" s="7" t="s">
        <v>85</v>
      </c>
      <c r="G44" s="7" t="s">
        <v>85</v>
      </c>
      <c r="H44" s="7" t="s">
        <v>85</v>
      </c>
      <c r="I44" s="7" t="s">
        <v>85</v>
      </c>
    </row>
    <row r="45" spans="1:9" x14ac:dyDescent="0.15">
      <c r="A45" s="5" t="s">
        <v>47</v>
      </c>
      <c r="B45" s="7" t="s">
        <v>85</v>
      </c>
      <c r="C45" s="7" t="s">
        <v>85</v>
      </c>
      <c r="D45" s="7" t="s">
        <v>85</v>
      </c>
      <c r="E45" s="7">
        <v>46543790</v>
      </c>
      <c r="F45" s="7" t="s">
        <v>85</v>
      </c>
      <c r="G45" s="7" t="s">
        <v>85</v>
      </c>
      <c r="H45" s="7" t="s">
        <v>85</v>
      </c>
      <c r="I45" s="7">
        <v>46543790</v>
      </c>
    </row>
    <row r="46" spans="1:9" x14ac:dyDescent="0.15">
      <c r="A46" s="5" t="s">
        <v>48</v>
      </c>
      <c r="B46" s="7">
        <v>154387652</v>
      </c>
      <c r="C46" s="7" t="s">
        <v>85</v>
      </c>
      <c r="D46" s="7" t="s">
        <v>85</v>
      </c>
      <c r="E46" s="7" t="s">
        <v>85</v>
      </c>
      <c r="F46" s="7" t="s">
        <v>85</v>
      </c>
      <c r="G46" s="7" t="s">
        <v>85</v>
      </c>
      <c r="H46" s="7">
        <v>7339857</v>
      </c>
      <c r="I46" s="7">
        <v>161727509</v>
      </c>
    </row>
    <row r="47" spans="1:9" x14ac:dyDescent="0.15">
      <c r="A47" s="5" t="s">
        <v>49</v>
      </c>
      <c r="B47" s="7">
        <v>4837074710</v>
      </c>
      <c r="C47" s="7" t="s">
        <v>85</v>
      </c>
      <c r="D47" s="7" t="s">
        <v>85</v>
      </c>
      <c r="E47" s="7" t="s">
        <v>85</v>
      </c>
      <c r="F47" s="7" t="s">
        <v>85</v>
      </c>
      <c r="G47" s="7" t="s">
        <v>85</v>
      </c>
      <c r="H47" s="7">
        <v>57147564</v>
      </c>
      <c r="I47" s="7">
        <v>4894222274</v>
      </c>
    </row>
    <row r="48" spans="1:9" x14ac:dyDescent="0.15">
      <c r="A48" s="5" t="s">
        <v>50</v>
      </c>
      <c r="B48" s="7">
        <v>8</v>
      </c>
      <c r="C48" s="7" t="s">
        <v>85</v>
      </c>
      <c r="D48" s="7" t="s">
        <v>85</v>
      </c>
      <c r="E48" s="7" t="s">
        <v>85</v>
      </c>
      <c r="F48" s="7" t="s">
        <v>85</v>
      </c>
      <c r="G48" s="7" t="s">
        <v>85</v>
      </c>
      <c r="H48" s="7">
        <v>54383009</v>
      </c>
      <c r="I48" s="7">
        <v>54383017</v>
      </c>
    </row>
    <row r="49" spans="1:9" x14ac:dyDescent="0.15">
      <c r="A49" s="5" t="s">
        <v>51</v>
      </c>
      <c r="B49" s="7" t="s">
        <v>85</v>
      </c>
      <c r="C49" s="7" t="s">
        <v>85</v>
      </c>
      <c r="D49" s="7" t="s">
        <v>85</v>
      </c>
      <c r="E49" s="7" t="s">
        <v>85</v>
      </c>
      <c r="F49" s="7" t="s">
        <v>85</v>
      </c>
      <c r="G49" s="7" t="s">
        <v>85</v>
      </c>
      <c r="H49" s="7" t="s">
        <v>85</v>
      </c>
      <c r="I49" s="7" t="s">
        <v>85</v>
      </c>
    </row>
    <row r="50" spans="1:9" x14ac:dyDescent="0.15">
      <c r="A50" s="5" t="s">
        <v>52</v>
      </c>
      <c r="B50" s="7" t="s">
        <v>85</v>
      </c>
      <c r="C50" s="7" t="s">
        <v>85</v>
      </c>
      <c r="D50" s="7" t="s">
        <v>85</v>
      </c>
      <c r="E50" s="7" t="s">
        <v>85</v>
      </c>
      <c r="F50" s="7" t="s">
        <v>85</v>
      </c>
      <c r="G50" s="7" t="s">
        <v>85</v>
      </c>
      <c r="H50" s="7" t="s">
        <v>85</v>
      </c>
      <c r="I50" s="7" t="s">
        <v>85</v>
      </c>
    </row>
    <row r="51" spans="1:9" x14ac:dyDescent="0.15">
      <c r="A51" s="5" t="s">
        <v>53</v>
      </c>
      <c r="B51" s="7" t="s">
        <v>85</v>
      </c>
      <c r="C51" s="7" t="s">
        <v>85</v>
      </c>
      <c r="D51" s="7" t="s">
        <v>85</v>
      </c>
      <c r="E51" s="7" t="s">
        <v>85</v>
      </c>
      <c r="F51" s="7" t="s">
        <v>85</v>
      </c>
      <c r="G51" s="7" t="s">
        <v>85</v>
      </c>
      <c r="H51" s="7" t="s">
        <v>85</v>
      </c>
      <c r="I51" s="7" t="s">
        <v>85</v>
      </c>
    </row>
    <row r="52" spans="1:9" x14ac:dyDescent="0.15">
      <c r="A52" s="5" t="s">
        <v>54</v>
      </c>
      <c r="B52" s="7">
        <v>1363587</v>
      </c>
      <c r="C52" s="7" t="s">
        <v>85</v>
      </c>
      <c r="D52" s="7" t="s">
        <v>85</v>
      </c>
      <c r="E52" s="7" t="s">
        <v>85</v>
      </c>
      <c r="F52" s="7" t="s">
        <v>85</v>
      </c>
      <c r="G52" s="7" t="s">
        <v>85</v>
      </c>
      <c r="H52" s="7">
        <v>15554916</v>
      </c>
      <c r="I52" s="7">
        <v>16918503</v>
      </c>
    </row>
    <row r="53" spans="1:9" x14ac:dyDescent="0.15">
      <c r="A53" s="5" t="s">
        <v>55</v>
      </c>
      <c r="B53" s="7">
        <v>1021395144</v>
      </c>
      <c r="C53" s="7" t="s">
        <v>85</v>
      </c>
      <c r="D53" s="7" t="s">
        <v>85</v>
      </c>
      <c r="E53" s="7" t="s">
        <v>85</v>
      </c>
      <c r="F53" s="7" t="s">
        <v>85</v>
      </c>
      <c r="G53" s="7" t="s">
        <v>85</v>
      </c>
      <c r="H53" s="7" t="s">
        <v>85</v>
      </c>
      <c r="I53" s="7">
        <v>1021395144</v>
      </c>
    </row>
    <row r="54" spans="1:9" x14ac:dyDescent="0.15">
      <c r="A54" s="5" t="s">
        <v>56</v>
      </c>
      <c r="B54" s="7" t="s">
        <v>85</v>
      </c>
      <c r="C54" s="7" t="s">
        <v>85</v>
      </c>
      <c r="D54" s="7" t="s">
        <v>85</v>
      </c>
      <c r="E54" s="7" t="s">
        <v>85</v>
      </c>
      <c r="F54" s="7" t="s">
        <v>85</v>
      </c>
      <c r="G54" s="7">
        <v>3641369426</v>
      </c>
      <c r="H54" s="7" t="s">
        <v>85</v>
      </c>
      <c r="I54" s="7">
        <v>3641369426</v>
      </c>
    </row>
    <row r="55" spans="1:9" x14ac:dyDescent="0.15">
      <c r="A55" s="5" t="s">
        <v>57</v>
      </c>
      <c r="B55" s="7" t="s">
        <v>85</v>
      </c>
      <c r="C55" s="7" t="s">
        <v>85</v>
      </c>
      <c r="D55" s="7" t="s">
        <v>85</v>
      </c>
      <c r="E55" s="7" t="s">
        <v>85</v>
      </c>
      <c r="F55" s="7" t="s">
        <v>85</v>
      </c>
      <c r="G55" s="7" t="s">
        <v>85</v>
      </c>
      <c r="H55" s="7" t="s">
        <v>85</v>
      </c>
      <c r="I55" s="7" t="s">
        <v>85</v>
      </c>
    </row>
    <row r="56" spans="1:9" x14ac:dyDescent="0.15">
      <c r="A56" s="5" t="s">
        <v>58</v>
      </c>
      <c r="B56" s="7" t="s">
        <v>85</v>
      </c>
      <c r="C56" s="7" t="s">
        <v>85</v>
      </c>
      <c r="D56" s="7" t="s">
        <v>85</v>
      </c>
      <c r="E56" s="7" t="s">
        <v>85</v>
      </c>
      <c r="F56" s="7" t="s">
        <v>85</v>
      </c>
      <c r="G56" s="7" t="s">
        <v>85</v>
      </c>
      <c r="H56" s="7" t="s">
        <v>85</v>
      </c>
      <c r="I56" s="7" t="s">
        <v>85</v>
      </c>
    </row>
    <row r="57" spans="1:9" x14ac:dyDescent="0.15">
      <c r="A57" s="5" t="s">
        <v>59</v>
      </c>
      <c r="B57" s="7" t="s">
        <v>85</v>
      </c>
      <c r="C57" s="7" t="s">
        <v>85</v>
      </c>
      <c r="D57" s="7" t="s">
        <v>85</v>
      </c>
      <c r="E57" s="7" t="s">
        <v>85</v>
      </c>
      <c r="F57" s="7" t="s">
        <v>85</v>
      </c>
      <c r="G57" s="7" t="s">
        <v>85</v>
      </c>
      <c r="H57" s="7" t="s">
        <v>85</v>
      </c>
      <c r="I57" s="7" t="s">
        <v>85</v>
      </c>
    </row>
    <row r="58" spans="1:9" x14ac:dyDescent="0.15">
      <c r="A58" s="5" t="s">
        <v>60</v>
      </c>
      <c r="B58" s="7" t="s">
        <v>85</v>
      </c>
      <c r="C58" s="7" t="s">
        <v>85</v>
      </c>
      <c r="D58" s="7" t="s">
        <v>85</v>
      </c>
      <c r="E58" s="7" t="s">
        <v>85</v>
      </c>
      <c r="F58" s="7" t="s">
        <v>85</v>
      </c>
      <c r="G58" s="7" t="s">
        <v>85</v>
      </c>
      <c r="H58" s="7" t="s">
        <v>85</v>
      </c>
      <c r="I58" s="7" t="s">
        <v>85</v>
      </c>
    </row>
    <row r="59" spans="1:9" x14ac:dyDescent="0.15">
      <c r="A59" s="5" t="s">
        <v>61</v>
      </c>
      <c r="B59" s="7">
        <v>3</v>
      </c>
      <c r="C59" s="7" t="s">
        <v>85</v>
      </c>
      <c r="D59" s="7" t="s">
        <v>85</v>
      </c>
      <c r="E59" s="7">
        <v>11320547079</v>
      </c>
      <c r="F59" s="7" t="s">
        <v>85</v>
      </c>
      <c r="G59" s="7">
        <v>33</v>
      </c>
      <c r="H59" s="7">
        <v>512277180</v>
      </c>
      <c r="I59" s="7">
        <v>11832824295</v>
      </c>
    </row>
    <row r="60" spans="1:9" x14ac:dyDescent="0.15">
      <c r="A60" s="5" t="s">
        <v>62</v>
      </c>
      <c r="B60" s="7" t="s">
        <v>85</v>
      </c>
      <c r="C60" s="7" t="s">
        <v>85</v>
      </c>
      <c r="D60" s="7" t="s">
        <v>85</v>
      </c>
      <c r="E60" s="7" t="s">
        <v>85</v>
      </c>
      <c r="F60" s="7" t="s">
        <v>85</v>
      </c>
      <c r="G60" s="7" t="s">
        <v>85</v>
      </c>
      <c r="H60" s="7" t="s">
        <v>85</v>
      </c>
      <c r="I60" s="7" t="s">
        <v>85</v>
      </c>
    </row>
    <row r="61" spans="1:9" x14ac:dyDescent="0.15">
      <c r="A61" s="5" t="s">
        <v>63</v>
      </c>
      <c r="B61" s="7">
        <v>55091200</v>
      </c>
      <c r="C61" s="7" t="s">
        <v>85</v>
      </c>
      <c r="D61" s="7" t="s">
        <v>85</v>
      </c>
      <c r="E61" s="7">
        <v>958513738</v>
      </c>
      <c r="F61" s="7" t="s">
        <v>85</v>
      </c>
      <c r="G61" s="7" t="s">
        <v>85</v>
      </c>
      <c r="H61" s="7">
        <v>21736080</v>
      </c>
      <c r="I61" s="7">
        <v>1035341018</v>
      </c>
    </row>
    <row r="62" spans="1:9" x14ac:dyDescent="0.15">
      <c r="A62" s="5" t="s">
        <v>64</v>
      </c>
      <c r="B62" s="7">
        <v>2829183</v>
      </c>
      <c r="C62" s="7">
        <v>146334674</v>
      </c>
      <c r="D62" s="7">
        <v>17841326</v>
      </c>
      <c r="E62" s="7">
        <v>357046339</v>
      </c>
      <c r="F62" s="7" t="s">
        <v>85</v>
      </c>
      <c r="G62" s="7">
        <v>66977231</v>
      </c>
      <c r="H62" s="7">
        <v>30682798</v>
      </c>
      <c r="I62" s="7">
        <v>621711551</v>
      </c>
    </row>
    <row r="63" spans="1:9" x14ac:dyDescent="0.15">
      <c r="A63" s="5" t="s">
        <v>65</v>
      </c>
      <c r="B63" s="7" t="s">
        <v>85</v>
      </c>
      <c r="C63" s="7" t="s">
        <v>85</v>
      </c>
      <c r="D63" s="7" t="s">
        <v>85</v>
      </c>
      <c r="E63" s="7" t="s">
        <v>85</v>
      </c>
      <c r="F63" s="7" t="s">
        <v>85</v>
      </c>
      <c r="G63" s="7" t="s">
        <v>85</v>
      </c>
      <c r="H63" s="7" t="s">
        <v>85</v>
      </c>
      <c r="I63" s="7" t="s">
        <v>85</v>
      </c>
    </row>
    <row r="64" spans="1:9" x14ac:dyDescent="0.15">
      <c r="A64" s="5" t="s">
        <v>66</v>
      </c>
      <c r="B64" s="7">
        <v>2829183</v>
      </c>
      <c r="C64" s="7">
        <v>146334674</v>
      </c>
      <c r="D64" s="7">
        <v>17841326</v>
      </c>
      <c r="E64" s="7">
        <v>357046339</v>
      </c>
      <c r="F64" s="7" t="s">
        <v>85</v>
      </c>
      <c r="G64" s="7">
        <v>66977231</v>
      </c>
      <c r="H64" s="7">
        <v>30682798</v>
      </c>
      <c r="I64" s="7">
        <v>621711551</v>
      </c>
    </row>
    <row r="65" spans="1:9" x14ac:dyDescent="0.15">
      <c r="A65" s="5" t="s">
        <v>67</v>
      </c>
      <c r="B65" s="7" t="s">
        <v>85</v>
      </c>
      <c r="C65" s="7" t="s">
        <v>85</v>
      </c>
      <c r="D65" s="7" t="s">
        <v>85</v>
      </c>
      <c r="E65" s="7" t="s">
        <v>85</v>
      </c>
      <c r="F65" s="7" t="s">
        <v>85</v>
      </c>
      <c r="G65" s="7" t="s">
        <v>85</v>
      </c>
      <c r="H65" s="7" t="s">
        <v>85</v>
      </c>
      <c r="I65" s="7" t="s">
        <v>85</v>
      </c>
    </row>
    <row r="66" spans="1:9" x14ac:dyDescent="0.15">
      <c r="A66" s="5" t="s">
        <v>68</v>
      </c>
      <c r="B66" s="7">
        <v>21013368082</v>
      </c>
      <c r="C66" s="7">
        <v>28484350861</v>
      </c>
      <c r="D66" s="7">
        <v>3057187436</v>
      </c>
      <c r="E66" s="7">
        <v>14032744379</v>
      </c>
      <c r="F66" s="7" t="s">
        <v>85</v>
      </c>
      <c r="G66" s="7">
        <v>3856257811</v>
      </c>
      <c r="H66" s="7">
        <v>2839710733</v>
      </c>
      <c r="I66" s="7">
        <v>73283619302</v>
      </c>
    </row>
  </sheetData>
  <autoFilter ref="A5:I66"/>
  <mergeCells count="1">
    <mergeCell ref="A1:I1"/>
  </mergeCells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/>
  </sheetViews>
  <sheetFormatPr defaultColWidth="8.875" defaultRowHeight="11.25" x14ac:dyDescent="0.15"/>
  <cols>
    <col min="1" max="1" width="37.625" style="10" customWidth="1"/>
    <col min="2" max="11" width="15.375" style="10" customWidth="1"/>
    <col min="12" max="16384" width="8.875" style="10"/>
  </cols>
  <sheetData>
    <row r="1" spans="1:11" ht="21" x14ac:dyDescent="0.15">
      <c r="A1" s="9" t="s">
        <v>86</v>
      </c>
    </row>
    <row r="2" spans="1:11" ht="13.5" x14ac:dyDescent="0.15">
      <c r="A2" s="11" t="s">
        <v>87</v>
      </c>
    </row>
    <row r="3" spans="1:11" ht="13.5" x14ac:dyDescent="0.15">
      <c r="A3" s="11" t="s">
        <v>88</v>
      </c>
    </row>
    <row r="5" spans="1:11" ht="13.5" x14ac:dyDescent="0.15">
      <c r="A5" s="12" t="s">
        <v>89</v>
      </c>
      <c r="H5" s="13" t="s">
        <v>90</v>
      </c>
    </row>
    <row r="6" spans="1:11" ht="37.5" customHeight="1" x14ac:dyDescent="0.15">
      <c r="A6" s="14" t="s">
        <v>91</v>
      </c>
      <c r="B6" s="15" t="s">
        <v>92</v>
      </c>
      <c r="C6" s="15" t="s">
        <v>93</v>
      </c>
      <c r="D6" s="15" t="s">
        <v>94</v>
      </c>
      <c r="E6" s="15" t="s">
        <v>95</v>
      </c>
      <c r="F6" s="15" t="s">
        <v>96</v>
      </c>
      <c r="G6" s="15" t="s">
        <v>97</v>
      </c>
      <c r="H6" s="15" t="s">
        <v>98</v>
      </c>
    </row>
    <row r="7" spans="1:11" ht="18" customHeight="1" x14ac:dyDescent="0.15">
      <c r="A7" s="5" t="s">
        <v>99</v>
      </c>
      <c r="B7" s="16">
        <v>398</v>
      </c>
      <c r="C7" s="7">
        <v>500</v>
      </c>
      <c r="D7" s="7">
        <f>ROUNDDOWN(B7*C7,0)</f>
        <v>199000</v>
      </c>
      <c r="E7" s="17">
        <v>0</v>
      </c>
      <c r="F7" s="7">
        <v>199000</v>
      </c>
      <c r="G7" s="16">
        <f>D7-F7</f>
        <v>0</v>
      </c>
      <c r="H7" s="16">
        <v>0</v>
      </c>
    </row>
    <row r="8" spans="1:11" ht="18" customHeight="1" x14ac:dyDescent="0.15">
      <c r="A8" s="18" t="s">
        <v>68</v>
      </c>
      <c r="B8" s="19"/>
      <c r="C8" s="19"/>
      <c r="D8" s="20">
        <f t="shared" ref="D8" si="0">SUM(D7)</f>
        <v>199000</v>
      </c>
      <c r="E8" s="19"/>
      <c r="F8" s="20">
        <f t="shared" ref="F8:H8" si="1">SUM(F7)</f>
        <v>199000</v>
      </c>
      <c r="G8" s="21">
        <f t="shared" si="1"/>
        <v>0</v>
      </c>
      <c r="H8" s="21">
        <f t="shared" si="1"/>
        <v>0</v>
      </c>
    </row>
    <row r="10" spans="1:11" ht="13.5" x14ac:dyDescent="0.15">
      <c r="A10" s="12" t="s">
        <v>100</v>
      </c>
      <c r="J10" s="13" t="s">
        <v>90</v>
      </c>
    </row>
    <row r="11" spans="1:11" ht="37.5" customHeight="1" x14ac:dyDescent="0.15">
      <c r="A11" s="14" t="s">
        <v>101</v>
      </c>
      <c r="B11" s="15" t="s">
        <v>102</v>
      </c>
      <c r="C11" s="15" t="s">
        <v>103</v>
      </c>
      <c r="D11" s="15" t="s">
        <v>104</v>
      </c>
      <c r="E11" s="15" t="s">
        <v>105</v>
      </c>
      <c r="F11" s="15" t="s">
        <v>106</v>
      </c>
      <c r="G11" s="15" t="s">
        <v>107</v>
      </c>
      <c r="H11" s="15" t="s">
        <v>108</v>
      </c>
      <c r="I11" s="15" t="s">
        <v>109</v>
      </c>
      <c r="J11" s="15" t="s">
        <v>98</v>
      </c>
    </row>
    <row r="12" spans="1:11" ht="18" customHeight="1" x14ac:dyDescent="0.15">
      <c r="A12" s="22" t="s">
        <v>110</v>
      </c>
      <c r="B12" s="7">
        <v>5000000</v>
      </c>
      <c r="C12" s="7">
        <v>9351271403</v>
      </c>
      <c r="D12" s="7">
        <v>9119736526</v>
      </c>
      <c r="E12" s="7">
        <f t="shared" ref="E12:E13" si="2">C12-D12</f>
        <v>231534877</v>
      </c>
      <c r="F12" s="7">
        <v>5000000</v>
      </c>
      <c r="G12" s="23">
        <f t="shared" ref="G12:G13" si="3">IFERROR(B12/F12,"-")</f>
        <v>1</v>
      </c>
      <c r="H12" s="7">
        <f t="shared" ref="H12:H13" si="4">IFERROR(ROUNDDOWN(E12*G12,0),"-")</f>
        <v>231534877</v>
      </c>
      <c r="I12" s="16">
        <v>0</v>
      </c>
      <c r="J12" s="16">
        <v>0</v>
      </c>
    </row>
    <row r="13" spans="1:11" ht="18" customHeight="1" x14ac:dyDescent="0.15">
      <c r="A13" s="22" t="s">
        <v>111</v>
      </c>
      <c r="B13" s="7">
        <v>300000</v>
      </c>
      <c r="C13" s="7">
        <v>277541408</v>
      </c>
      <c r="D13" s="7">
        <v>42775551</v>
      </c>
      <c r="E13" s="7">
        <f t="shared" si="2"/>
        <v>234765857</v>
      </c>
      <c r="F13" s="7">
        <v>1000000</v>
      </c>
      <c r="G13" s="23">
        <f t="shared" si="3"/>
        <v>0.3</v>
      </c>
      <c r="H13" s="7">
        <f t="shared" si="4"/>
        <v>70429757</v>
      </c>
      <c r="I13" s="16">
        <v>0</v>
      </c>
      <c r="J13" s="16">
        <v>0</v>
      </c>
    </row>
    <row r="14" spans="1:11" ht="18" customHeight="1" x14ac:dyDescent="0.15">
      <c r="A14" s="18" t="s">
        <v>68</v>
      </c>
      <c r="B14" s="24">
        <f>SUM(B12:B13)</f>
        <v>5300000</v>
      </c>
      <c r="C14" s="24">
        <f>SUM(C12:C13)</f>
        <v>9628812811</v>
      </c>
      <c r="D14" s="24">
        <f>SUM(D12:D13)</f>
        <v>9162512077</v>
      </c>
      <c r="E14" s="24">
        <f>SUM(E12:E13)</f>
        <v>466300734</v>
      </c>
      <c r="F14" s="24">
        <f>SUM(F12:F13)</f>
        <v>6000000</v>
      </c>
      <c r="G14" s="25"/>
      <c r="H14" s="24">
        <f>SUM(H12:H13)</f>
        <v>301964634</v>
      </c>
      <c r="I14" s="26">
        <f>SUM(I12:I13)</f>
        <v>0</v>
      </c>
      <c r="J14" s="26">
        <f>SUM(J12:J13)</f>
        <v>0</v>
      </c>
    </row>
    <row r="16" spans="1:11" ht="13.5" x14ac:dyDescent="0.15">
      <c r="A16" s="12" t="s">
        <v>112</v>
      </c>
      <c r="K16" s="13" t="s">
        <v>90</v>
      </c>
    </row>
    <row r="17" spans="1:11" ht="37.5" customHeight="1" x14ac:dyDescent="0.15">
      <c r="A17" s="14" t="s">
        <v>101</v>
      </c>
      <c r="B17" s="15" t="s">
        <v>113</v>
      </c>
      <c r="C17" s="15" t="s">
        <v>103</v>
      </c>
      <c r="D17" s="15" t="s">
        <v>104</v>
      </c>
      <c r="E17" s="15" t="s">
        <v>105</v>
      </c>
      <c r="F17" s="15" t="s">
        <v>106</v>
      </c>
      <c r="G17" s="15" t="s">
        <v>114</v>
      </c>
      <c r="H17" s="15" t="s">
        <v>108</v>
      </c>
      <c r="I17" s="15" t="s">
        <v>115</v>
      </c>
      <c r="J17" s="15" t="s">
        <v>116</v>
      </c>
      <c r="K17" s="15" t="s">
        <v>98</v>
      </c>
    </row>
    <row r="18" spans="1:11" ht="18" customHeight="1" x14ac:dyDescent="0.15">
      <c r="A18" s="5" t="s">
        <v>117</v>
      </c>
      <c r="B18" s="7">
        <v>2500000</v>
      </c>
      <c r="C18" s="7">
        <v>801114369</v>
      </c>
      <c r="D18" s="7">
        <v>146361380</v>
      </c>
      <c r="E18" s="7">
        <f t="shared" ref="E18:E26" si="5">C18-D18</f>
        <v>654752989</v>
      </c>
      <c r="F18" s="7">
        <v>50000000</v>
      </c>
      <c r="G18" s="23">
        <f>IFERROR(B18/F18,"-")</f>
        <v>0.05</v>
      </c>
      <c r="H18" s="7">
        <f t="shared" ref="H18:H26" si="6">IFERROR(ROUNDDOWN(E18*G18,0),"-")</f>
        <v>32737649</v>
      </c>
      <c r="I18" s="16">
        <v>0</v>
      </c>
      <c r="J18" s="7">
        <f t="shared" ref="J18:J26" si="7">B18-I18</f>
        <v>2500000</v>
      </c>
      <c r="K18" s="7">
        <v>2500000</v>
      </c>
    </row>
    <row r="19" spans="1:11" ht="18" customHeight="1" x14ac:dyDescent="0.15">
      <c r="A19" s="5" t="s">
        <v>118</v>
      </c>
      <c r="B19" s="7">
        <v>200000</v>
      </c>
      <c r="C19" s="7">
        <v>42776548246</v>
      </c>
      <c r="D19" s="7">
        <v>28454123052</v>
      </c>
      <c r="E19" s="7">
        <f t="shared" si="5"/>
        <v>14322425194</v>
      </c>
      <c r="F19" s="7">
        <v>136900000</v>
      </c>
      <c r="G19" s="23">
        <f t="shared" ref="G19:G26" si="8">IFERROR(B19/F19,"-")</f>
        <v>1.4609203798392988E-3</v>
      </c>
      <c r="H19" s="7">
        <f t="shared" si="6"/>
        <v>20923922</v>
      </c>
      <c r="I19" s="16">
        <v>0</v>
      </c>
      <c r="J19" s="7">
        <f t="shared" si="7"/>
        <v>200000</v>
      </c>
      <c r="K19" s="7">
        <v>200000</v>
      </c>
    </row>
    <row r="20" spans="1:11" ht="18" customHeight="1" x14ac:dyDescent="0.15">
      <c r="A20" s="5" t="s">
        <v>119</v>
      </c>
      <c r="B20" s="7">
        <v>90000</v>
      </c>
      <c r="C20" s="7">
        <v>389235884</v>
      </c>
      <c r="D20" s="7">
        <v>56944456</v>
      </c>
      <c r="E20" s="7">
        <f t="shared" si="5"/>
        <v>332291428</v>
      </c>
      <c r="F20" s="7">
        <v>226331618</v>
      </c>
      <c r="G20" s="23">
        <f t="shared" si="8"/>
        <v>3.9764660720094353E-4</v>
      </c>
      <c r="H20" s="7">
        <f t="shared" si="6"/>
        <v>132134</v>
      </c>
      <c r="I20" s="16">
        <v>0</v>
      </c>
      <c r="J20" s="7">
        <f t="shared" si="7"/>
        <v>90000</v>
      </c>
      <c r="K20" s="7">
        <v>90000</v>
      </c>
    </row>
    <row r="21" spans="1:11" ht="18" customHeight="1" x14ac:dyDescent="0.15">
      <c r="A21" s="5" t="s">
        <v>120</v>
      </c>
      <c r="B21" s="7">
        <v>430000</v>
      </c>
      <c r="C21" s="7">
        <v>1784303095</v>
      </c>
      <c r="D21" s="7">
        <v>95548542</v>
      </c>
      <c r="E21" s="7">
        <f t="shared" si="5"/>
        <v>1688754553</v>
      </c>
      <c r="F21" s="7">
        <v>422000000</v>
      </c>
      <c r="G21" s="23">
        <f t="shared" si="8"/>
        <v>1.0189573459715639E-3</v>
      </c>
      <c r="H21" s="7">
        <f t="shared" si="6"/>
        <v>1720768</v>
      </c>
      <c r="I21" s="16">
        <v>0</v>
      </c>
      <c r="J21" s="7">
        <f t="shared" si="7"/>
        <v>430000</v>
      </c>
      <c r="K21" s="7">
        <v>430000</v>
      </c>
    </row>
    <row r="22" spans="1:11" ht="18" customHeight="1" x14ac:dyDescent="0.15">
      <c r="A22" s="5" t="s">
        <v>121</v>
      </c>
      <c r="B22" s="7">
        <v>300000</v>
      </c>
      <c r="C22" s="7">
        <v>4137424652</v>
      </c>
      <c r="D22" s="7">
        <v>1532559341</v>
      </c>
      <c r="E22" s="7">
        <f t="shared" si="5"/>
        <v>2604865311</v>
      </c>
      <c r="F22" s="7">
        <v>412600000</v>
      </c>
      <c r="G22" s="23">
        <f t="shared" si="8"/>
        <v>7.2709646146388749E-4</v>
      </c>
      <c r="H22" s="7">
        <f t="shared" si="6"/>
        <v>1893988</v>
      </c>
      <c r="I22" s="16">
        <v>0</v>
      </c>
      <c r="J22" s="7">
        <f t="shared" si="7"/>
        <v>300000</v>
      </c>
      <c r="K22" s="7">
        <v>300000</v>
      </c>
    </row>
    <row r="23" spans="1:11" ht="18" customHeight="1" x14ac:dyDescent="0.15">
      <c r="A23" s="5" t="s">
        <v>122</v>
      </c>
      <c r="B23" s="7">
        <v>1230000</v>
      </c>
      <c r="C23" s="7">
        <v>2611347601</v>
      </c>
      <c r="D23" s="7">
        <v>9216550</v>
      </c>
      <c r="E23" s="7">
        <f t="shared" si="5"/>
        <v>2602131051</v>
      </c>
      <c r="F23" s="7">
        <v>1900000000</v>
      </c>
      <c r="G23" s="23">
        <f t="shared" si="8"/>
        <v>6.4736842105263162E-4</v>
      </c>
      <c r="H23" s="7">
        <f t="shared" si="6"/>
        <v>1684537</v>
      </c>
      <c r="I23" s="16">
        <v>0</v>
      </c>
      <c r="J23" s="7">
        <f t="shared" si="7"/>
        <v>1230000</v>
      </c>
      <c r="K23" s="7">
        <v>1230000</v>
      </c>
    </row>
    <row r="24" spans="1:11" ht="18" customHeight="1" x14ac:dyDescent="0.15">
      <c r="A24" s="5" t="s">
        <v>123</v>
      </c>
      <c r="B24" s="7">
        <v>650968</v>
      </c>
      <c r="C24" s="7">
        <v>581148000</v>
      </c>
      <c r="D24" s="7">
        <v>8162437</v>
      </c>
      <c r="E24" s="7">
        <f t="shared" si="5"/>
        <v>572985563</v>
      </c>
      <c r="F24" s="7">
        <v>464188826</v>
      </c>
      <c r="G24" s="23">
        <f t="shared" si="8"/>
        <v>1.4023775746812139E-3</v>
      </c>
      <c r="H24" s="7">
        <f t="shared" si="6"/>
        <v>803542</v>
      </c>
      <c r="I24" s="16">
        <v>0</v>
      </c>
      <c r="J24" s="7">
        <f t="shared" si="7"/>
        <v>650968</v>
      </c>
      <c r="K24" s="7">
        <v>650968</v>
      </c>
    </row>
    <row r="25" spans="1:11" ht="18" customHeight="1" x14ac:dyDescent="0.15">
      <c r="A25" s="5" t="s">
        <v>124</v>
      </c>
      <c r="B25" s="7">
        <v>4000000</v>
      </c>
      <c r="C25" s="7">
        <v>24755829000</v>
      </c>
      <c r="D25" s="7">
        <v>24488401000</v>
      </c>
      <c r="E25" s="7">
        <f t="shared" si="5"/>
        <v>267428000</v>
      </c>
      <c r="F25" s="7">
        <v>16602000</v>
      </c>
      <c r="G25" s="23">
        <f t="shared" si="8"/>
        <v>0.24093482712926154</v>
      </c>
      <c r="H25" s="7">
        <f t="shared" si="6"/>
        <v>64432718</v>
      </c>
      <c r="I25" s="16">
        <v>0</v>
      </c>
      <c r="J25" s="7">
        <f t="shared" si="7"/>
        <v>4000000</v>
      </c>
      <c r="K25" s="7">
        <v>4000000</v>
      </c>
    </row>
    <row r="26" spans="1:11" ht="18" customHeight="1" x14ac:dyDescent="0.15">
      <c r="A26" s="5" t="s">
        <v>125</v>
      </c>
      <c r="B26" s="7">
        <v>51000</v>
      </c>
      <c r="C26" s="7">
        <v>1947078403</v>
      </c>
      <c r="D26" s="7">
        <v>4431863</v>
      </c>
      <c r="E26" s="7">
        <f t="shared" si="5"/>
        <v>1942646540</v>
      </c>
      <c r="F26" s="7">
        <v>20000000</v>
      </c>
      <c r="G26" s="23">
        <f t="shared" si="8"/>
        <v>2.5500000000000002E-3</v>
      </c>
      <c r="H26" s="7">
        <f t="shared" si="6"/>
        <v>4953748</v>
      </c>
      <c r="I26" s="16">
        <v>0</v>
      </c>
      <c r="J26" s="7">
        <f t="shared" si="7"/>
        <v>51000</v>
      </c>
      <c r="K26" s="7">
        <v>51000</v>
      </c>
    </row>
    <row r="27" spans="1:11" ht="18" customHeight="1" x14ac:dyDescent="0.15">
      <c r="A27" s="18" t="s">
        <v>68</v>
      </c>
      <c r="B27" s="24">
        <f>SUM(B18:B26)</f>
        <v>9451968</v>
      </c>
      <c r="C27" s="24">
        <f>SUM(C18:C26)</f>
        <v>79784029250</v>
      </c>
      <c r="D27" s="24">
        <f>SUM(D18:D26)</f>
        <v>54795748621</v>
      </c>
      <c r="E27" s="24">
        <f>SUM(E18:E26)</f>
        <v>24988280629</v>
      </c>
      <c r="F27" s="24">
        <f>SUM(F18:F26)</f>
        <v>3648622444</v>
      </c>
      <c r="G27" s="25"/>
      <c r="H27" s="24">
        <f>SUM(H18:H26)</f>
        <v>129283006</v>
      </c>
      <c r="I27" s="26">
        <f>SUM(I18:I26)</f>
        <v>0</v>
      </c>
      <c r="J27" s="24">
        <f>SUM(J18:J26)</f>
        <v>9451968</v>
      </c>
      <c r="K27" s="24">
        <f>SUM(K18:K26)</f>
        <v>9451968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/>
  </sheetViews>
  <sheetFormatPr defaultColWidth="8.875" defaultRowHeight="11.25" x14ac:dyDescent="0.15"/>
  <cols>
    <col min="1" max="1" width="25.625" style="6" customWidth="1"/>
    <col min="2" max="7" width="19.875" style="6" customWidth="1"/>
    <col min="8" max="16384" width="8.875" style="6"/>
  </cols>
  <sheetData>
    <row r="1" spans="1:7" ht="21" x14ac:dyDescent="0.2">
      <c r="A1" s="27" t="s">
        <v>126</v>
      </c>
    </row>
    <row r="2" spans="1:7" ht="13.5" x14ac:dyDescent="0.15">
      <c r="A2" s="28" t="s">
        <v>87</v>
      </c>
    </row>
    <row r="3" spans="1:7" ht="13.5" x14ac:dyDescent="0.15">
      <c r="A3" s="28" t="s">
        <v>88</v>
      </c>
    </row>
    <row r="5" spans="1:7" x14ac:dyDescent="0.15">
      <c r="A5" s="6" t="s">
        <v>127</v>
      </c>
      <c r="G5" s="29" t="s">
        <v>90</v>
      </c>
    </row>
    <row r="6" spans="1:7" ht="22.5" customHeight="1" x14ac:dyDescent="0.15">
      <c r="A6" s="14" t="s">
        <v>128</v>
      </c>
      <c r="B6" s="14" t="s">
        <v>129</v>
      </c>
      <c r="C6" s="14" t="s">
        <v>130</v>
      </c>
      <c r="D6" s="14" t="s">
        <v>131</v>
      </c>
      <c r="E6" s="14" t="s">
        <v>132</v>
      </c>
      <c r="F6" s="15" t="s">
        <v>133</v>
      </c>
      <c r="G6" s="15" t="s">
        <v>98</v>
      </c>
    </row>
    <row r="7" spans="1:7" ht="18" customHeight="1" x14ac:dyDescent="0.15">
      <c r="A7" s="5" t="s">
        <v>134</v>
      </c>
      <c r="B7" s="7">
        <v>3446210491</v>
      </c>
      <c r="C7" s="16">
        <v>0</v>
      </c>
      <c r="D7" s="16">
        <v>0</v>
      </c>
      <c r="E7" s="16">
        <v>0</v>
      </c>
      <c r="F7" s="7">
        <f>SUM(B7:E7)</f>
        <v>3446210491</v>
      </c>
      <c r="G7" s="7">
        <v>3446210491</v>
      </c>
    </row>
    <row r="8" spans="1:7" ht="18" customHeight="1" x14ac:dyDescent="0.15">
      <c r="A8" s="5" t="s">
        <v>135</v>
      </c>
      <c r="B8" s="7">
        <v>654664628</v>
      </c>
      <c r="C8" s="16">
        <v>0</v>
      </c>
      <c r="D8" s="16">
        <v>0</v>
      </c>
      <c r="E8" s="16">
        <v>0</v>
      </c>
      <c r="F8" s="7">
        <f t="shared" ref="F8:F17" si="0">SUM(B8:E8)</f>
        <v>654664628</v>
      </c>
      <c r="G8" s="7">
        <v>654664628</v>
      </c>
    </row>
    <row r="9" spans="1:7" ht="18" customHeight="1" x14ac:dyDescent="0.15">
      <c r="A9" s="5" t="s">
        <v>136</v>
      </c>
      <c r="B9" s="7">
        <v>378564619</v>
      </c>
      <c r="C9" s="16">
        <v>0</v>
      </c>
      <c r="D9" s="16">
        <v>0</v>
      </c>
      <c r="E9" s="16">
        <v>0</v>
      </c>
      <c r="F9" s="7">
        <f t="shared" si="0"/>
        <v>378564619</v>
      </c>
      <c r="G9" s="7">
        <v>378564619</v>
      </c>
    </row>
    <row r="10" spans="1:7" ht="18" customHeight="1" x14ac:dyDescent="0.15">
      <c r="A10" s="5" t="s">
        <v>137</v>
      </c>
      <c r="B10" s="7">
        <v>533494907</v>
      </c>
      <c r="C10" s="16">
        <v>0</v>
      </c>
      <c r="D10" s="16">
        <v>0</v>
      </c>
      <c r="E10" s="16">
        <v>0</v>
      </c>
      <c r="F10" s="7">
        <f t="shared" si="0"/>
        <v>533494907</v>
      </c>
      <c r="G10" s="7">
        <v>533494907</v>
      </c>
    </row>
    <row r="11" spans="1:7" ht="18" customHeight="1" x14ac:dyDescent="0.15">
      <c r="A11" s="5" t="s">
        <v>138</v>
      </c>
      <c r="B11" s="7">
        <v>393642154</v>
      </c>
      <c r="C11" s="16">
        <v>0</v>
      </c>
      <c r="D11" s="16">
        <v>0</v>
      </c>
      <c r="E11" s="16">
        <v>0</v>
      </c>
      <c r="F11" s="7">
        <f t="shared" si="0"/>
        <v>393642154</v>
      </c>
      <c r="G11" s="7">
        <v>393642154</v>
      </c>
    </row>
    <row r="12" spans="1:7" ht="18" customHeight="1" x14ac:dyDescent="0.15">
      <c r="A12" s="5" t="s">
        <v>139</v>
      </c>
      <c r="B12" s="7">
        <v>119840934</v>
      </c>
      <c r="C12" s="16">
        <v>0</v>
      </c>
      <c r="D12" s="16">
        <v>0</v>
      </c>
      <c r="E12" s="16">
        <v>0</v>
      </c>
      <c r="F12" s="7">
        <f t="shared" si="0"/>
        <v>119840934</v>
      </c>
      <c r="G12" s="7">
        <v>119840934</v>
      </c>
    </row>
    <row r="13" spans="1:7" ht="18" customHeight="1" x14ac:dyDescent="0.15">
      <c r="A13" s="5" t="s">
        <v>140</v>
      </c>
      <c r="B13" s="7">
        <v>8945437</v>
      </c>
      <c r="C13" s="16">
        <v>0</v>
      </c>
      <c r="D13" s="16">
        <v>0</v>
      </c>
      <c r="E13" s="16">
        <v>0</v>
      </c>
      <c r="F13" s="7">
        <f t="shared" si="0"/>
        <v>8945437</v>
      </c>
      <c r="G13" s="7">
        <v>8945437</v>
      </c>
    </row>
    <row r="14" spans="1:7" ht="18" customHeight="1" x14ac:dyDescent="0.15">
      <c r="A14" s="5" t="s">
        <v>141</v>
      </c>
      <c r="B14" s="7">
        <v>226462627</v>
      </c>
      <c r="C14" s="16">
        <v>0</v>
      </c>
      <c r="D14" s="16">
        <v>0</v>
      </c>
      <c r="E14" s="16">
        <v>0</v>
      </c>
      <c r="F14" s="7">
        <f t="shared" si="0"/>
        <v>226462627</v>
      </c>
      <c r="G14" s="7">
        <v>226462627</v>
      </c>
    </row>
    <row r="15" spans="1:7" ht="18" customHeight="1" x14ac:dyDescent="0.15">
      <c r="A15" s="5" t="s">
        <v>142</v>
      </c>
      <c r="B15" s="7">
        <v>203784604</v>
      </c>
      <c r="C15" s="16">
        <v>0</v>
      </c>
      <c r="D15" s="16">
        <v>0</v>
      </c>
      <c r="E15" s="16">
        <v>0</v>
      </c>
      <c r="F15" s="7">
        <f t="shared" si="0"/>
        <v>203784604</v>
      </c>
      <c r="G15" s="7">
        <v>203784604</v>
      </c>
    </row>
    <row r="16" spans="1:7" ht="18" customHeight="1" x14ac:dyDescent="0.15">
      <c r="A16" s="5" t="s">
        <v>143</v>
      </c>
      <c r="B16" s="7">
        <v>4598647</v>
      </c>
      <c r="C16" s="16">
        <v>0</v>
      </c>
      <c r="D16" s="16">
        <v>0</v>
      </c>
      <c r="E16" s="7">
        <v>4401353</v>
      </c>
      <c r="F16" s="7">
        <f t="shared" si="0"/>
        <v>9000000</v>
      </c>
      <c r="G16" s="7">
        <v>9000000</v>
      </c>
    </row>
    <row r="17" spans="1:7" ht="18" customHeight="1" x14ac:dyDescent="0.15">
      <c r="A17" s="5" t="s">
        <v>144</v>
      </c>
      <c r="B17" s="7">
        <v>10402832</v>
      </c>
      <c r="C17" s="16">
        <v>0</v>
      </c>
      <c r="D17" s="16">
        <v>0</v>
      </c>
      <c r="E17" s="7">
        <v>4142168</v>
      </c>
      <c r="F17" s="7">
        <f t="shared" si="0"/>
        <v>14545000</v>
      </c>
      <c r="G17" s="7">
        <v>14545000</v>
      </c>
    </row>
    <row r="18" spans="1:7" ht="18" customHeight="1" x14ac:dyDescent="0.15">
      <c r="A18" s="18" t="s">
        <v>68</v>
      </c>
      <c r="B18" s="24">
        <f t="shared" ref="B18:G18" si="1">SUM(B7:B17)</f>
        <v>5980611880</v>
      </c>
      <c r="C18" s="26">
        <f t="shared" si="1"/>
        <v>0</v>
      </c>
      <c r="D18" s="26">
        <f t="shared" si="1"/>
        <v>0</v>
      </c>
      <c r="E18" s="24">
        <f t="shared" si="1"/>
        <v>8543521</v>
      </c>
      <c r="F18" s="24">
        <f t="shared" si="1"/>
        <v>5989155401</v>
      </c>
      <c r="G18" s="24">
        <f t="shared" si="1"/>
        <v>5989155401</v>
      </c>
    </row>
    <row r="20" spans="1:7" x14ac:dyDescent="0.15">
      <c r="A20" s="6" t="s">
        <v>145</v>
      </c>
      <c r="G20" s="29" t="s">
        <v>90</v>
      </c>
    </row>
    <row r="21" spans="1:7" ht="22.5" customHeight="1" x14ac:dyDescent="0.15">
      <c r="A21" s="14" t="s">
        <v>128</v>
      </c>
      <c r="B21" s="14" t="s">
        <v>129</v>
      </c>
      <c r="C21" s="14" t="s">
        <v>130</v>
      </c>
      <c r="D21" s="14" t="s">
        <v>131</v>
      </c>
      <c r="E21" s="14" t="s">
        <v>132</v>
      </c>
      <c r="F21" s="15" t="s">
        <v>133</v>
      </c>
      <c r="G21" s="15" t="s">
        <v>98</v>
      </c>
    </row>
    <row r="22" spans="1:7" ht="18" customHeight="1" x14ac:dyDescent="0.15">
      <c r="A22" s="5" t="s">
        <v>146</v>
      </c>
      <c r="B22" s="7">
        <v>4760000</v>
      </c>
      <c r="C22" s="16">
        <v>0</v>
      </c>
      <c r="D22" s="16">
        <v>0</v>
      </c>
      <c r="E22" s="7">
        <v>240000</v>
      </c>
      <c r="F22" s="7">
        <f t="shared" ref="F22:F23" si="2">SUM(B22:E22)</f>
        <v>5000000</v>
      </c>
      <c r="G22" s="7">
        <v>5000000</v>
      </c>
    </row>
    <row r="23" spans="1:7" ht="18" customHeight="1" x14ac:dyDescent="0.15">
      <c r="A23" s="5" t="s">
        <v>147</v>
      </c>
      <c r="B23" s="7">
        <v>170170550</v>
      </c>
      <c r="C23" s="16">
        <v>0</v>
      </c>
      <c r="D23" s="16">
        <v>0</v>
      </c>
      <c r="E23" s="16">
        <v>0</v>
      </c>
      <c r="F23" s="7">
        <f t="shared" si="2"/>
        <v>170170550</v>
      </c>
      <c r="G23" s="7">
        <v>170170550</v>
      </c>
    </row>
    <row r="24" spans="1:7" ht="18" customHeight="1" x14ac:dyDescent="0.15">
      <c r="A24" s="18" t="s">
        <v>68</v>
      </c>
      <c r="B24" s="24">
        <f t="shared" ref="B24:G24" si="3">SUM(B22:B23)</f>
        <v>174930550</v>
      </c>
      <c r="C24" s="26">
        <f t="shared" si="3"/>
        <v>0</v>
      </c>
      <c r="D24" s="26">
        <f t="shared" si="3"/>
        <v>0</v>
      </c>
      <c r="E24" s="24">
        <f t="shared" si="3"/>
        <v>240000</v>
      </c>
      <c r="F24" s="24">
        <f t="shared" si="3"/>
        <v>175170550</v>
      </c>
      <c r="G24" s="24">
        <f t="shared" si="3"/>
        <v>175170550</v>
      </c>
    </row>
    <row r="26" spans="1:7" x14ac:dyDescent="0.15">
      <c r="A26" s="6" t="s">
        <v>148</v>
      </c>
      <c r="G26" s="29" t="s">
        <v>90</v>
      </c>
    </row>
    <row r="27" spans="1:7" ht="22.5" x14ac:dyDescent="0.15">
      <c r="A27" s="14" t="s">
        <v>128</v>
      </c>
      <c r="B27" s="14" t="s">
        <v>129</v>
      </c>
      <c r="C27" s="14" t="s">
        <v>130</v>
      </c>
      <c r="D27" s="14" t="s">
        <v>131</v>
      </c>
      <c r="E27" s="14" t="s">
        <v>132</v>
      </c>
      <c r="F27" s="15" t="s">
        <v>133</v>
      </c>
      <c r="G27" s="15" t="s">
        <v>98</v>
      </c>
    </row>
    <row r="28" spans="1:7" ht="18" customHeight="1" x14ac:dyDescent="0.15">
      <c r="A28" s="5" t="s">
        <v>149</v>
      </c>
      <c r="B28" s="7">
        <v>474043074</v>
      </c>
      <c r="C28" s="16">
        <v>0</v>
      </c>
      <c r="D28" s="16">
        <v>0</v>
      </c>
      <c r="E28" s="16">
        <v>0</v>
      </c>
      <c r="F28" s="7">
        <f>SUM(B28:E28)</f>
        <v>474043074</v>
      </c>
      <c r="G28" s="7">
        <v>474043074</v>
      </c>
    </row>
    <row r="29" spans="1:7" ht="18" customHeight="1" x14ac:dyDescent="0.15">
      <c r="A29" s="18" t="s">
        <v>68</v>
      </c>
      <c r="B29" s="24">
        <f>SUM(B28)</f>
        <v>474043074</v>
      </c>
      <c r="C29" s="26">
        <f t="shared" ref="C29:G29" si="4">SUM(C28)</f>
        <v>0</v>
      </c>
      <c r="D29" s="26">
        <f t="shared" si="4"/>
        <v>0</v>
      </c>
      <c r="E29" s="26">
        <f t="shared" si="4"/>
        <v>0</v>
      </c>
      <c r="F29" s="24">
        <f t="shared" si="4"/>
        <v>474043074</v>
      </c>
      <c r="G29" s="24">
        <f t="shared" si="4"/>
        <v>474043074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27" t="s">
        <v>150</v>
      </c>
    </row>
    <row r="2" spans="1:3" ht="13.5" x14ac:dyDescent="0.15">
      <c r="A2" s="28" t="s">
        <v>87</v>
      </c>
    </row>
    <row r="3" spans="1:3" ht="13.5" x14ac:dyDescent="0.15">
      <c r="A3" s="28" t="s">
        <v>88</v>
      </c>
    </row>
    <row r="4" spans="1:3" x14ac:dyDescent="0.15">
      <c r="C4" s="29" t="s">
        <v>90</v>
      </c>
    </row>
    <row r="5" spans="1:3" ht="22.5" customHeight="1" x14ac:dyDescent="0.15">
      <c r="A5" s="14" t="s">
        <v>151</v>
      </c>
      <c r="B5" s="14" t="s">
        <v>152</v>
      </c>
      <c r="C5" s="14" t="s">
        <v>153</v>
      </c>
    </row>
    <row r="6" spans="1:3" ht="18" customHeight="1" x14ac:dyDescent="0.15">
      <c r="A6" s="5" t="s">
        <v>154</v>
      </c>
      <c r="B6" s="16"/>
      <c r="C6" s="16"/>
    </row>
    <row r="7" spans="1:3" ht="18" customHeight="1" x14ac:dyDescent="0.15">
      <c r="A7" s="30" t="s">
        <v>155</v>
      </c>
      <c r="B7" s="24">
        <f>SUM(B8:B19)</f>
        <v>384012544</v>
      </c>
      <c r="C7" s="24">
        <f>SUM(C8:C19)</f>
        <v>29592318.216879707</v>
      </c>
    </row>
    <row r="8" spans="1:3" ht="18" customHeight="1" x14ac:dyDescent="0.15">
      <c r="A8" s="22" t="s">
        <v>156</v>
      </c>
      <c r="B8" s="31">
        <v>16780935</v>
      </c>
      <c r="C8" s="31">
        <v>1005683.4981324751</v>
      </c>
    </row>
    <row r="9" spans="1:3" ht="18" customHeight="1" x14ac:dyDescent="0.15">
      <c r="A9" s="22" t="s">
        <v>157</v>
      </c>
      <c r="B9" s="31">
        <v>491339</v>
      </c>
      <c r="C9" s="31">
        <v>24244.463396195573</v>
      </c>
    </row>
    <row r="10" spans="1:3" ht="18" customHeight="1" x14ac:dyDescent="0.15">
      <c r="A10" s="22" t="s">
        <v>158</v>
      </c>
      <c r="B10" s="31">
        <v>22781276</v>
      </c>
      <c r="C10" s="31">
        <v>1502055.0517393032</v>
      </c>
    </row>
    <row r="11" spans="1:3" ht="18" customHeight="1" x14ac:dyDescent="0.15">
      <c r="A11" s="22" t="s">
        <v>159</v>
      </c>
      <c r="B11" s="31">
        <v>903363</v>
      </c>
      <c r="C11" s="31">
        <v>92742.078665008798</v>
      </c>
    </row>
    <row r="12" spans="1:3" ht="18" customHeight="1" x14ac:dyDescent="0.15">
      <c r="A12" s="22" t="s">
        <v>160</v>
      </c>
      <c r="B12" s="31">
        <v>5304046</v>
      </c>
      <c r="C12" s="31">
        <v>400747.91412691015</v>
      </c>
    </row>
    <row r="13" spans="1:3" ht="18" customHeight="1" x14ac:dyDescent="0.15">
      <c r="A13" s="22" t="s">
        <v>161</v>
      </c>
      <c r="B13" s="31">
        <v>6981100</v>
      </c>
      <c r="C13" s="31">
        <v>1480358.5272720952</v>
      </c>
    </row>
    <row r="14" spans="1:3" ht="18" customHeight="1" x14ac:dyDescent="0.15">
      <c r="A14" s="22" t="s">
        <v>162</v>
      </c>
      <c r="B14" s="31">
        <v>25000</v>
      </c>
      <c r="C14" s="31">
        <v>0</v>
      </c>
    </row>
    <row r="15" spans="1:3" s="32" customFormat="1" ht="18" customHeight="1" x14ac:dyDescent="0.15">
      <c r="A15" s="22" t="s">
        <v>163</v>
      </c>
      <c r="B15" s="31">
        <v>312010056</v>
      </c>
      <c r="C15" s="31">
        <v>21357714</v>
      </c>
    </row>
    <row r="16" spans="1:3" ht="18" customHeight="1" x14ac:dyDescent="0.15">
      <c r="A16" s="22" t="s">
        <v>164</v>
      </c>
      <c r="B16" s="31">
        <v>7055199</v>
      </c>
      <c r="C16" s="31">
        <v>238140</v>
      </c>
    </row>
    <row r="17" spans="1:3" ht="18" customHeight="1" x14ac:dyDescent="0.15">
      <c r="A17" s="22" t="s">
        <v>165</v>
      </c>
      <c r="B17" s="31">
        <v>838342</v>
      </c>
      <c r="C17" s="31">
        <v>42373.655069850443</v>
      </c>
    </row>
    <row r="18" spans="1:3" ht="18" customHeight="1" x14ac:dyDescent="0.15">
      <c r="A18" s="22" t="s">
        <v>166</v>
      </c>
      <c r="B18" s="31">
        <v>8388540</v>
      </c>
      <c r="C18" s="31">
        <v>3123568.4156690221</v>
      </c>
    </row>
    <row r="19" spans="1:3" ht="18" customHeight="1" x14ac:dyDescent="0.15">
      <c r="A19" s="22" t="s">
        <v>167</v>
      </c>
      <c r="B19" s="31">
        <v>2453348</v>
      </c>
      <c r="C19" s="31">
        <v>324690.61280884314</v>
      </c>
    </row>
    <row r="20" spans="1:3" ht="18" customHeight="1" x14ac:dyDescent="0.15">
      <c r="A20" s="30" t="s">
        <v>168</v>
      </c>
      <c r="B20" s="24">
        <f>SUM(B21:B25)</f>
        <v>66824161</v>
      </c>
      <c r="C20" s="24">
        <f>SUM(C21:C25)</f>
        <v>491822</v>
      </c>
    </row>
    <row r="21" spans="1:3" ht="18" customHeight="1" x14ac:dyDescent="0.15">
      <c r="A21" s="22" t="s">
        <v>169</v>
      </c>
      <c r="B21" s="31">
        <v>1693470</v>
      </c>
      <c r="C21" s="31">
        <v>83738</v>
      </c>
    </row>
    <row r="22" spans="1:3" ht="18" customHeight="1" x14ac:dyDescent="0.15">
      <c r="A22" s="22" t="s">
        <v>170</v>
      </c>
      <c r="B22" s="31">
        <v>128000</v>
      </c>
      <c r="C22" s="31">
        <v>24482</v>
      </c>
    </row>
    <row r="23" spans="1:3" ht="18" customHeight="1" x14ac:dyDescent="0.15">
      <c r="A23" s="22" t="s">
        <v>171</v>
      </c>
      <c r="B23" s="31">
        <v>5280</v>
      </c>
      <c r="C23" s="31">
        <v>1114</v>
      </c>
    </row>
    <row r="24" spans="1:3" ht="18" customHeight="1" x14ac:dyDescent="0.15">
      <c r="A24" s="22" t="s">
        <v>172</v>
      </c>
      <c r="B24" s="31">
        <v>63836100</v>
      </c>
      <c r="C24" s="31">
        <v>274414</v>
      </c>
    </row>
    <row r="25" spans="1:3" ht="18" customHeight="1" x14ac:dyDescent="0.15">
      <c r="A25" s="22" t="s">
        <v>173</v>
      </c>
      <c r="B25" s="31">
        <v>1161311</v>
      </c>
      <c r="C25" s="31">
        <v>108074</v>
      </c>
    </row>
    <row r="26" spans="1:3" ht="18" customHeight="1" x14ac:dyDescent="0.15">
      <c r="A26" s="18" t="s">
        <v>68</v>
      </c>
      <c r="B26" s="33">
        <f>B7+B20</f>
        <v>450836705</v>
      </c>
      <c r="C26" s="33">
        <f>C7+C20</f>
        <v>30084140.216879707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27" t="s">
        <v>174</v>
      </c>
    </row>
    <row r="2" spans="1:3" ht="13.5" x14ac:dyDescent="0.15">
      <c r="A2" s="28" t="s">
        <v>87</v>
      </c>
    </row>
    <row r="3" spans="1:3" ht="13.5" x14ac:dyDescent="0.15">
      <c r="A3" s="28" t="s">
        <v>88</v>
      </c>
    </row>
    <row r="4" spans="1:3" x14ac:dyDescent="0.15">
      <c r="C4" s="29" t="s">
        <v>90</v>
      </c>
    </row>
    <row r="5" spans="1:3" ht="22.5" customHeight="1" x14ac:dyDescent="0.15">
      <c r="A5" s="14" t="s">
        <v>151</v>
      </c>
      <c r="B5" s="14" t="s">
        <v>152</v>
      </c>
      <c r="C5" s="14" t="s">
        <v>153</v>
      </c>
    </row>
    <row r="6" spans="1:3" ht="18" customHeight="1" x14ac:dyDescent="0.15">
      <c r="A6" s="34" t="s">
        <v>154</v>
      </c>
      <c r="B6" s="16"/>
      <c r="C6" s="16"/>
    </row>
    <row r="7" spans="1:3" ht="18" customHeight="1" x14ac:dyDescent="0.15">
      <c r="A7" s="35" t="s">
        <v>175</v>
      </c>
      <c r="B7" s="24">
        <f>SUM(B8:B17)</f>
        <v>121273532</v>
      </c>
      <c r="C7" s="24">
        <f>SUM(C8:C17)</f>
        <v>11197909.085592311</v>
      </c>
    </row>
    <row r="8" spans="1:3" ht="18" customHeight="1" x14ac:dyDescent="0.15">
      <c r="A8" s="36" t="s">
        <v>176</v>
      </c>
      <c r="B8" s="31">
        <v>17401484</v>
      </c>
      <c r="C8" s="31">
        <v>1042873.0760125282</v>
      </c>
    </row>
    <row r="9" spans="1:3" ht="18" customHeight="1" x14ac:dyDescent="0.15">
      <c r="A9" s="36" t="s">
        <v>177</v>
      </c>
      <c r="B9" s="31">
        <v>732800</v>
      </c>
      <c r="C9" s="31">
        <v>36159.032311158109</v>
      </c>
    </row>
    <row r="10" spans="1:3" ht="18" customHeight="1" x14ac:dyDescent="0.15">
      <c r="A10" s="36" t="s">
        <v>178</v>
      </c>
      <c r="B10" s="31">
        <v>7976150</v>
      </c>
      <c r="C10" s="31">
        <v>525897.51341981208</v>
      </c>
    </row>
    <row r="11" spans="1:3" ht="18" customHeight="1" x14ac:dyDescent="0.15">
      <c r="A11" s="36" t="s">
        <v>179</v>
      </c>
      <c r="B11" s="31">
        <v>1223300</v>
      </c>
      <c r="C11" s="31">
        <v>125587.81445654212</v>
      </c>
    </row>
    <row r="12" spans="1:3" ht="18" customHeight="1" x14ac:dyDescent="0.15">
      <c r="A12" s="36" t="s">
        <v>180</v>
      </c>
      <c r="B12" s="31">
        <v>2056453</v>
      </c>
      <c r="C12" s="31">
        <v>155375.58502509721</v>
      </c>
    </row>
    <row r="13" spans="1:3" ht="18" customHeight="1" x14ac:dyDescent="0.15">
      <c r="A13" s="36" t="s">
        <v>181</v>
      </c>
      <c r="B13" s="31">
        <v>60000</v>
      </c>
      <c r="C13" s="37">
        <v>0</v>
      </c>
    </row>
    <row r="14" spans="1:3" ht="18" customHeight="1" x14ac:dyDescent="0.15">
      <c r="A14" s="36" t="s">
        <v>163</v>
      </c>
      <c r="B14" s="31">
        <v>78582920</v>
      </c>
      <c r="C14" s="31">
        <v>5344238</v>
      </c>
    </row>
    <row r="15" spans="1:3" ht="18" customHeight="1" x14ac:dyDescent="0.15">
      <c r="A15" s="36" t="s">
        <v>164</v>
      </c>
      <c r="B15" s="31">
        <v>241453</v>
      </c>
      <c r="C15" s="31">
        <v>8110</v>
      </c>
    </row>
    <row r="16" spans="1:3" ht="18" customHeight="1" x14ac:dyDescent="0.15">
      <c r="A16" s="36" t="s">
        <v>166</v>
      </c>
      <c r="B16" s="31">
        <v>9329845</v>
      </c>
      <c r="C16" s="31">
        <v>3474074.0540174511</v>
      </c>
    </row>
    <row r="17" spans="1:3" ht="18" customHeight="1" x14ac:dyDescent="0.15">
      <c r="A17" s="36" t="s">
        <v>182</v>
      </c>
      <c r="B17" s="31">
        <v>3669127</v>
      </c>
      <c r="C17" s="31">
        <v>485594.01034972304</v>
      </c>
    </row>
    <row r="18" spans="1:3" ht="18" customHeight="1" x14ac:dyDescent="0.15">
      <c r="A18" s="35" t="s">
        <v>183</v>
      </c>
      <c r="B18" s="24">
        <f>SUM(B19:B29)</f>
        <v>159635915</v>
      </c>
      <c r="C18" s="24">
        <f>SUM(C19:C29)</f>
        <v>6688860.5435133306</v>
      </c>
    </row>
    <row r="19" spans="1:3" ht="18" customHeight="1" x14ac:dyDescent="0.15">
      <c r="A19" s="36" t="s">
        <v>184</v>
      </c>
      <c r="B19" s="31">
        <v>326050</v>
      </c>
      <c r="C19" s="31">
        <v>16122.411841335739</v>
      </c>
    </row>
    <row r="20" spans="1:3" ht="18" customHeight="1" x14ac:dyDescent="0.15">
      <c r="A20" s="36" t="s">
        <v>185</v>
      </c>
      <c r="B20" s="31">
        <v>43000</v>
      </c>
      <c r="C20" s="37">
        <v>0</v>
      </c>
    </row>
    <row r="21" spans="1:3" ht="18" customHeight="1" x14ac:dyDescent="0.15">
      <c r="A21" s="36" t="s">
        <v>186</v>
      </c>
      <c r="B21" s="31">
        <v>506572</v>
      </c>
      <c r="C21" s="37">
        <v>0</v>
      </c>
    </row>
    <row r="22" spans="1:3" ht="18.75" customHeight="1" x14ac:dyDescent="0.15">
      <c r="A22" s="36" t="s">
        <v>187</v>
      </c>
      <c r="B22" s="31">
        <v>174618</v>
      </c>
      <c r="C22" s="37">
        <v>0</v>
      </c>
    </row>
    <row r="23" spans="1:3" ht="18.75" customHeight="1" x14ac:dyDescent="0.15">
      <c r="A23" s="36" t="s">
        <v>188</v>
      </c>
      <c r="B23" s="31">
        <v>55110</v>
      </c>
      <c r="C23" s="37">
        <v>0</v>
      </c>
    </row>
    <row r="24" spans="1:3" ht="18.75" customHeight="1" x14ac:dyDescent="0.15">
      <c r="A24" s="36" t="s">
        <v>189</v>
      </c>
      <c r="B24" s="31">
        <v>6400</v>
      </c>
      <c r="C24" s="31">
        <v>1224.1170440779051</v>
      </c>
    </row>
    <row r="25" spans="1:3" ht="18.75" customHeight="1" x14ac:dyDescent="0.15">
      <c r="A25" s="36" t="s">
        <v>190</v>
      </c>
      <c r="B25" s="31">
        <v>4507084</v>
      </c>
      <c r="C25" s="31">
        <v>19374.633189657678</v>
      </c>
    </row>
    <row r="26" spans="1:3" ht="18.75" customHeight="1" x14ac:dyDescent="0.15">
      <c r="A26" s="36" t="s">
        <v>191</v>
      </c>
      <c r="B26" s="31">
        <v>2302616</v>
      </c>
      <c r="C26" s="31">
        <v>116384.78823954752</v>
      </c>
    </row>
    <row r="27" spans="1:3" s="32" customFormat="1" ht="18.75" customHeight="1" x14ac:dyDescent="0.15">
      <c r="A27" s="36" t="s">
        <v>190</v>
      </c>
      <c r="B27" s="31">
        <v>56036</v>
      </c>
      <c r="C27" s="37">
        <v>0</v>
      </c>
    </row>
    <row r="28" spans="1:3" ht="18" customHeight="1" x14ac:dyDescent="0.15">
      <c r="A28" s="36" t="s">
        <v>173</v>
      </c>
      <c r="B28" s="31">
        <v>6329824</v>
      </c>
      <c r="C28" s="31">
        <v>589065.59319871163</v>
      </c>
    </row>
    <row r="29" spans="1:3" ht="18" customHeight="1" x14ac:dyDescent="0.15">
      <c r="A29" s="34" t="s">
        <v>192</v>
      </c>
      <c r="B29" s="7">
        <v>145328605</v>
      </c>
      <c r="C29" s="7">
        <v>5946689</v>
      </c>
    </row>
    <row r="30" spans="1:3" ht="18" customHeight="1" x14ac:dyDescent="0.15">
      <c r="A30" s="38" t="s">
        <v>68</v>
      </c>
      <c r="B30" s="33">
        <f>B7+B18</f>
        <v>280909447</v>
      </c>
      <c r="C30" s="33">
        <f>C7+C18</f>
        <v>17886769.629105642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B27" sqref="B27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27" t="s">
        <v>193</v>
      </c>
    </row>
    <row r="2" spans="1:11" ht="13.5" x14ac:dyDescent="0.15">
      <c r="A2" s="28" t="s">
        <v>87</v>
      </c>
    </row>
    <row r="3" spans="1:11" ht="13.5" x14ac:dyDescent="0.15">
      <c r="A3" s="28" t="s">
        <v>88</v>
      </c>
    </row>
    <row r="4" spans="1:11" ht="13.5" x14ac:dyDescent="0.15">
      <c r="A4" s="28"/>
    </row>
    <row r="5" spans="1:11" x14ac:dyDescent="0.15">
      <c r="A5" s="6" t="s">
        <v>127</v>
      </c>
      <c r="K5" s="39" t="s">
        <v>90</v>
      </c>
    </row>
    <row r="6" spans="1:11" ht="22.5" customHeight="1" x14ac:dyDescent="0.15">
      <c r="A6" s="40" t="s">
        <v>128</v>
      </c>
      <c r="B6" s="41" t="s">
        <v>194</v>
      </c>
      <c r="C6" s="42"/>
      <c r="D6" s="40" t="s">
        <v>195</v>
      </c>
      <c r="E6" s="43" t="s">
        <v>196</v>
      </c>
      <c r="F6" s="40" t="s">
        <v>197</v>
      </c>
      <c r="G6" s="43" t="s">
        <v>198</v>
      </c>
      <c r="H6" s="41" t="s">
        <v>199</v>
      </c>
      <c r="I6" s="44"/>
      <c r="J6" s="45"/>
      <c r="K6" s="40" t="s">
        <v>132</v>
      </c>
    </row>
    <row r="7" spans="1:11" ht="22.5" customHeight="1" x14ac:dyDescent="0.15">
      <c r="A7" s="40"/>
      <c r="B7" s="40"/>
      <c r="C7" s="46" t="s">
        <v>200</v>
      </c>
      <c r="D7" s="40"/>
      <c r="E7" s="40"/>
      <c r="F7" s="40"/>
      <c r="G7" s="40"/>
      <c r="H7" s="40"/>
      <c r="I7" s="14" t="s">
        <v>201</v>
      </c>
      <c r="J7" s="14" t="s">
        <v>202</v>
      </c>
      <c r="K7" s="40"/>
    </row>
    <row r="8" spans="1:11" ht="18" customHeight="1" x14ac:dyDescent="0.15">
      <c r="A8" s="47" t="s">
        <v>203</v>
      </c>
      <c r="B8" s="48">
        <f t="shared" ref="B8:K8" si="0">SUM(B9:B14)</f>
        <v>12774342191</v>
      </c>
      <c r="C8" s="49">
        <f t="shared" si="0"/>
        <v>1362503444</v>
      </c>
      <c r="D8" s="48">
        <f t="shared" si="0"/>
        <v>2235028652</v>
      </c>
      <c r="E8" s="48">
        <f t="shared" si="0"/>
        <v>1908265980</v>
      </c>
      <c r="F8" s="48">
        <f t="shared" si="0"/>
        <v>3785238767</v>
      </c>
      <c r="G8" s="48">
        <f t="shared" si="0"/>
        <v>733203000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48">
        <f t="shared" si="0"/>
        <v>4112605792</v>
      </c>
    </row>
    <row r="9" spans="1:11" ht="18" customHeight="1" x14ac:dyDescent="0.15">
      <c r="A9" s="51" t="s">
        <v>204</v>
      </c>
      <c r="B9" s="52">
        <v>98679032</v>
      </c>
      <c r="C9" s="53">
        <v>11628026</v>
      </c>
      <c r="D9" s="52">
        <v>98679032</v>
      </c>
      <c r="E9" s="52"/>
      <c r="F9" s="52"/>
      <c r="G9" s="52"/>
      <c r="H9" s="54"/>
      <c r="I9" s="54"/>
      <c r="J9" s="54"/>
      <c r="K9" s="52"/>
    </row>
    <row r="10" spans="1:11" ht="18" customHeight="1" x14ac:dyDescent="0.15">
      <c r="A10" s="51" t="s">
        <v>205</v>
      </c>
      <c r="B10" s="52"/>
      <c r="C10" s="53"/>
      <c r="D10" s="52"/>
      <c r="E10" s="52"/>
      <c r="F10" s="52"/>
      <c r="G10" s="52"/>
      <c r="H10" s="54"/>
      <c r="I10" s="54"/>
      <c r="J10" s="54"/>
      <c r="K10" s="52"/>
    </row>
    <row r="11" spans="1:11" ht="18" customHeight="1" x14ac:dyDescent="0.15">
      <c r="A11" s="51" t="s">
        <v>206</v>
      </c>
      <c r="B11" s="52">
        <v>19992723</v>
      </c>
      <c r="C11" s="53">
        <v>4042064</v>
      </c>
      <c r="D11" s="52">
        <v>19992723</v>
      </c>
      <c r="E11" s="52"/>
      <c r="F11" s="52"/>
      <c r="G11" s="52"/>
      <c r="H11" s="54"/>
      <c r="I11" s="54"/>
      <c r="J11" s="54"/>
      <c r="K11" s="52"/>
    </row>
    <row r="12" spans="1:11" ht="18" customHeight="1" x14ac:dyDescent="0.15">
      <c r="A12" s="51" t="s">
        <v>207</v>
      </c>
      <c r="B12" s="52">
        <v>3289731432</v>
      </c>
      <c r="C12" s="53">
        <v>144902762</v>
      </c>
      <c r="D12" s="52">
        <v>2113165619</v>
      </c>
      <c r="E12" s="52">
        <v>839999103</v>
      </c>
      <c r="F12" s="52">
        <v>150174710</v>
      </c>
      <c r="G12" s="52"/>
      <c r="H12" s="54"/>
      <c r="I12" s="54"/>
      <c r="J12" s="54"/>
      <c r="K12" s="52">
        <v>186392000</v>
      </c>
    </row>
    <row r="13" spans="1:11" ht="18" customHeight="1" x14ac:dyDescent="0.15">
      <c r="A13" s="51" t="s">
        <v>208</v>
      </c>
      <c r="B13" s="52">
        <v>5576914888</v>
      </c>
      <c r="C13" s="53">
        <v>884908243</v>
      </c>
      <c r="D13" s="52">
        <v>3191278</v>
      </c>
      <c r="E13" s="52">
        <v>722642538</v>
      </c>
      <c r="F13" s="52">
        <v>3214351968</v>
      </c>
      <c r="G13" s="52">
        <v>567307000</v>
      </c>
      <c r="H13" s="54"/>
      <c r="I13" s="54"/>
      <c r="J13" s="54"/>
      <c r="K13" s="52">
        <v>1069422104</v>
      </c>
    </row>
    <row r="14" spans="1:11" ht="18" customHeight="1" x14ac:dyDescent="0.15">
      <c r="A14" s="51" t="s">
        <v>209</v>
      </c>
      <c r="B14" s="52">
        <v>3789024116</v>
      </c>
      <c r="C14" s="53">
        <v>317022349</v>
      </c>
      <c r="D14" s="52"/>
      <c r="E14" s="52">
        <v>345624339</v>
      </c>
      <c r="F14" s="52">
        <v>420712089</v>
      </c>
      <c r="G14" s="52">
        <v>165896000</v>
      </c>
      <c r="H14" s="54"/>
      <c r="I14" s="54"/>
      <c r="J14" s="54"/>
      <c r="K14" s="52">
        <v>2856791688</v>
      </c>
    </row>
    <row r="15" spans="1:11" ht="18" customHeight="1" x14ac:dyDescent="0.15">
      <c r="A15" s="47" t="s">
        <v>210</v>
      </c>
      <c r="B15" s="48">
        <f t="shared" ref="B15:K15" si="1">SUM(B16:B18)</f>
        <v>13589794888</v>
      </c>
      <c r="C15" s="49">
        <f t="shared" si="1"/>
        <v>1036122987</v>
      </c>
      <c r="D15" s="48">
        <f t="shared" si="1"/>
        <v>5299056825</v>
      </c>
      <c r="E15" s="48">
        <f t="shared" si="1"/>
        <v>6923561750</v>
      </c>
      <c r="F15" s="48">
        <f t="shared" si="1"/>
        <v>1191002313</v>
      </c>
      <c r="G15" s="48">
        <f t="shared" si="1"/>
        <v>176174000</v>
      </c>
      <c r="H15" s="50">
        <f t="shared" si="1"/>
        <v>0</v>
      </c>
      <c r="I15" s="50">
        <f t="shared" si="1"/>
        <v>0</v>
      </c>
      <c r="J15" s="50">
        <f t="shared" si="1"/>
        <v>0</v>
      </c>
      <c r="K15" s="50">
        <f t="shared" si="1"/>
        <v>0</v>
      </c>
    </row>
    <row r="16" spans="1:11" ht="18" customHeight="1" x14ac:dyDescent="0.15">
      <c r="A16" s="51" t="s">
        <v>211</v>
      </c>
      <c r="B16" s="52">
        <v>13037762135</v>
      </c>
      <c r="C16" s="53">
        <v>859120161</v>
      </c>
      <c r="D16" s="52">
        <v>4924574072</v>
      </c>
      <c r="E16" s="52">
        <v>6923561750</v>
      </c>
      <c r="F16" s="52">
        <v>1112452313</v>
      </c>
      <c r="G16" s="52">
        <v>77174000</v>
      </c>
      <c r="H16" s="54"/>
      <c r="I16" s="54"/>
      <c r="J16" s="54"/>
      <c r="K16" s="54"/>
    </row>
    <row r="17" spans="1:11" ht="18" customHeight="1" x14ac:dyDescent="0.15">
      <c r="A17" s="51" t="s">
        <v>212</v>
      </c>
      <c r="B17" s="52">
        <v>374482753</v>
      </c>
      <c r="C17" s="53">
        <v>87762826</v>
      </c>
      <c r="D17" s="52">
        <v>374482753</v>
      </c>
      <c r="E17" s="52"/>
      <c r="F17" s="52"/>
      <c r="G17" s="52"/>
      <c r="H17" s="54"/>
      <c r="I17" s="54"/>
      <c r="J17" s="54"/>
      <c r="K17" s="54"/>
    </row>
    <row r="18" spans="1:11" ht="18" customHeight="1" x14ac:dyDescent="0.15">
      <c r="A18" s="51" t="s">
        <v>213</v>
      </c>
      <c r="B18" s="52">
        <v>177550000</v>
      </c>
      <c r="C18" s="53">
        <v>89240000</v>
      </c>
      <c r="D18" s="52"/>
      <c r="E18" s="52"/>
      <c r="F18" s="52">
        <v>78550000</v>
      </c>
      <c r="G18" s="52">
        <v>99000000</v>
      </c>
      <c r="H18" s="54"/>
      <c r="I18" s="54"/>
      <c r="J18" s="54"/>
      <c r="K18" s="54"/>
    </row>
    <row r="19" spans="1:11" ht="18" customHeight="1" x14ac:dyDescent="0.15">
      <c r="A19" s="55" t="s">
        <v>214</v>
      </c>
      <c r="B19" s="48">
        <f t="shared" ref="B19:K19" si="2">SUM(B8,B15)</f>
        <v>26364137079</v>
      </c>
      <c r="C19" s="49">
        <f t="shared" si="2"/>
        <v>2398626431</v>
      </c>
      <c r="D19" s="48">
        <f t="shared" si="2"/>
        <v>7534085477</v>
      </c>
      <c r="E19" s="48">
        <f t="shared" si="2"/>
        <v>8831827730</v>
      </c>
      <c r="F19" s="48">
        <f t="shared" si="2"/>
        <v>4976241080</v>
      </c>
      <c r="G19" s="48">
        <f t="shared" si="2"/>
        <v>909377000</v>
      </c>
      <c r="H19" s="50">
        <f t="shared" si="2"/>
        <v>0</v>
      </c>
      <c r="I19" s="50">
        <f t="shared" si="2"/>
        <v>0</v>
      </c>
      <c r="J19" s="50">
        <f t="shared" si="2"/>
        <v>0</v>
      </c>
      <c r="K19" s="48">
        <f t="shared" si="2"/>
        <v>4112605792</v>
      </c>
    </row>
    <row r="20" spans="1:11" ht="13.5" customHeight="1" x14ac:dyDescent="0.15"/>
    <row r="21" spans="1:11" x14ac:dyDescent="0.15">
      <c r="A21" s="6" t="s">
        <v>215</v>
      </c>
      <c r="K21" s="39" t="s">
        <v>90</v>
      </c>
    </row>
    <row r="22" spans="1:11" ht="22.5" customHeight="1" x14ac:dyDescent="0.15">
      <c r="A22" s="40" t="s">
        <v>128</v>
      </c>
      <c r="B22" s="41" t="s">
        <v>194</v>
      </c>
      <c r="C22" s="42"/>
      <c r="D22" s="40" t="s">
        <v>195</v>
      </c>
      <c r="E22" s="43" t="s">
        <v>196</v>
      </c>
      <c r="F22" s="40" t="s">
        <v>197</v>
      </c>
      <c r="G22" s="43" t="s">
        <v>198</v>
      </c>
      <c r="H22" s="41" t="s">
        <v>199</v>
      </c>
      <c r="I22" s="44"/>
      <c r="J22" s="45"/>
      <c r="K22" s="40" t="s">
        <v>132</v>
      </c>
    </row>
    <row r="23" spans="1:11" ht="22.5" customHeight="1" x14ac:dyDescent="0.15">
      <c r="A23" s="40"/>
      <c r="B23" s="40"/>
      <c r="C23" s="46" t="s">
        <v>200</v>
      </c>
      <c r="D23" s="40"/>
      <c r="E23" s="40"/>
      <c r="F23" s="40"/>
      <c r="G23" s="40"/>
      <c r="H23" s="40"/>
      <c r="I23" s="14" t="s">
        <v>201</v>
      </c>
      <c r="J23" s="14" t="s">
        <v>202</v>
      </c>
      <c r="K23" s="40"/>
    </row>
    <row r="24" spans="1:11" ht="18" customHeight="1" x14ac:dyDescent="0.15">
      <c r="A24" s="47" t="s">
        <v>203</v>
      </c>
      <c r="B24" s="50">
        <f t="shared" ref="B24:K24" si="3">SUM(B25:B25)</f>
        <v>0</v>
      </c>
      <c r="C24" s="56">
        <f t="shared" si="3"/>
        <v>0</v>
      </c>
      <c r="D24" s="50">
        <f t="shared" si="3"/>
        <v>0</v>
      </c>
      <c r="E24" s="50">
        <f t="shared" si="3"/>
        <v>0</v>
      </c>
      <c r="F24" s="50">
        <f t="shared" si="3"/>
        <v>0</v>
      </c>
      <c r="G24" s="50">
        <f t="shared" si="3"/>
        <v>0</v>
      </c>
      <c r="H24" s="50">
        <f t="shared" si="3"/>
        <v>0</v>
      </c>
      <c r="I24" s="50">
        <f t="shared" si="3"/>
        <v>0</v>
      </c>
      <c r="J24" s="50">
        <f t="shared" si="3"/>
        <v>0</v>
      </c>
      <c r="K24" s="50">
        <f t="shared" si="3"/>
        <v>0</v>
      </c>
    </row>
    <row r="25" spans="1:11" ht="18" customHeight="1" x14ac:dyDescent="0.15">
      <c r="A25" s="57" t="s">
        <v>216</v>
      </c>
      <c r="B25" s="58">
        <f>SUM(D25:H25,K25)</f>
        <v>0</v>
      </c>
      <c r="C25" s="59">
        <v>0</v>
      </c>
      <c r="D25" s="60">
        <v>0</v>
      </c>
      <c r="E25" s="60">
        <v>0</v>
      </c>
      <c r="F25" s="60">
        <v>0</v>
      </c>
      <c r="G25" s="60">
        <v>0</v>
      </c>
      <c r="H25" s="58">
        <v>0</v>
      </c>
      <c r="I25" s="58">
        <v>0</v>
      </c>
      <c r="J25" s="58">
        <v>0</v>
      </c>
      <c r="K25" s="58"/>
    </row>
    <row r="26" spans="1:11" ht="18" customHeight="1" x14ac:dyDescent="0.15">
      <c r="A26" s="47" t="s">
        <v>210</v>
      </c>
      <c r="B26" s="50">
        <f t="shared" ref="B26:K28" si="4">SUM(B27:B27)</f>
        <v>0</v>
      </c>
      <c r="C26" s="56">
        <f t="shared" si="4"/>
        <v>0</v>
      </c>
      <c r="D26" s="50">
        <f t="shared" si="4"/>
        <v>0</v>
      </c>
      <c r="E26" s="50">
        <f t="shared" si="4"/>
        <v>0</v>
      </c>
      <c r="F26" s="50">
        <f t="shared" si="4"/>
        <v>0</v>
      </c>
      <c r="G26" s="50">
        <f t="shared" si="4"/>
        <v>0</v>
      </c>
      <c r="H26" s="50">
        <f t="shared" si="4"/>
        <v>0</v>
      </c>
      <c r="I26" s="50">
        <f t="shared" si="4"/>
        <v>0</v>
      </c>
      <c r="J26" s="50">
        <f t="shared" si="4"/>
        <v>0</v>
      </c>
      <c r="K26" s="50">
        <f t="shared" si="4"/>
        <v>0</v>
      </c>
    </row>
    <row r="27" spans="1:11" ht="18" customHeight="1" x14ac:dyDescent="0.15">
      <c r="A27" s="57" t="s">
        <v>216</v>
      </c>
      <c r="B27" s="58">
        <f t="shared" ref="B27" si="5">SUM(D27:H27,K27)</f>
        <v>0</v>
      </c>
      <c r="C27" s="59">
        <v>0</v>
      </c>
      <c r="D27" s="60">
        <v>0</v>
      </c>
      <c r="E27" s="60">
        <v>0</v>
      </c>
      <c r="F27" s="60">
        <v>0</v>
      </c>
      <c r="G27" s="60">
        <v>0</v>
      </c>
      <c r="H27" s="58">
        <v>0</v>
      </c>
      <c r="I27" s="58">
        <v>0</v>
      </c>
      <c r="J27" s="58">
        <v>0</v>
      </c>
      <c r="K27" s="58">
        <v>0</v>
      </c>
    </row>
    <row r="28" spans="1:11" ht="18" customHeight="1" x14ac:dyDescent="0.15">
      <c r="A28" s="47" t="s">
        <v>217</v>
      </c>
      <c r="B28" s="48">
        <f t="shared" si="4"/>
        <v>2632685920</v>
      </c>
      <c r="C28" s="49">
        <f t="shared" si="4"/>
        <v>512739920</v>
      </c>
      <c r="D28" s="50">
        <f t="shared" si="4"/>
        <v>0</v>
      </c>
      <c r="E28" s="50">
        <f t="shared" si="4"/>
        <v>0</v>
      </c>
      <c r="F28" s="48">
        <f t="shared" si="4"/>
        <v>2632685920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f t="shared" si="4"/>
        <v>0</v>
      </c>
    </row>
    <row r="29" spans="1:11" ht="18" customHeight="1" x14ac:dyDescent="0.15">
      <c r="A29" s="57" t="s">
        <v>218</v>
      </c>
      <c r="B29" s="61">
        <v>2632685920</v>
      </c>
      <c r="C29" s="62">
        <v>512739920</v>
      </c>
      <c r="D29" s="60"/>
      <c r="E29" s="60"/>
      <c r="F29" s="63">
        <v>2632685920</v>
      </c>
      <c r="G29" s="60"/>
      <c r="H29" s="58"/>
      <c r="I29" s="58"/>
      <c r="J29" s="58"/>
      <c r="K29" s="58"/>
    </row>
    <row r="30" spans="1:11" ht="18" customHeight="1" x14ac:dyDescent="0.15">
      <c r="A30" s="55" t="s">
        <v>214</v>
      </c>
      <c r="B30" s="48">
        <f t="shared" ref="B30:K30" si="6">SUM(B24,B26,B28)</f>
        <v>2632685920</v>
      </c>
      <c r="C30" s="48">
        <f t="shared" si="6"/>
        <v>512739920</v>
      </c>
      <c r="D30" s="50">
        <f t="shared" si="6"/>
        <v>0</v>
      </c>
      <c r="E30" s="50">
        <f t="shared" si="6"/>
        <v>0</v>
      </c>
      <c r="F30" s="48">
        <f t="shared" si="6"/>
        <v>2632685920</v>
      </c>
      <c r="G30" s="50">
        <f t="shared" si="6"/>
        <v>0</v>
      </c>
      <c r="H30" s="50">
        <f t="shared" si="6"/>
        <v>0</v>
      </c>
      <c r="I30" s="50">
        <f t="shared" si="6"/>
        <v>0</v>
      </c>
      <c r="J30" s="50">
        <f t="shared" si="6"/>
        <v>0</v>
      </c>
      <c r="K30" s="50">
        <f t="shared" si="6"/>
        <v>0</v>
      </c>
    </row>
    <row r="32" spans="1:11" x14ac:dyDescent="0.15">
      <c r="A32" s="6" t="s">
        <v>219</v>
      </c>
      <c r="K32" s="39" t="s">
        <v>90</v>
      </c>
    </row>
    <row r="33" spans="1:11" ht="22.5" customHeight="1" x14ac:dyDescent="0.15">
      <c r="A33" s="40" t="s">
        <v>128</v>
      </c>
      <c r="B33" s="41" t="s">
        <v>194</v>
      </c>
      <c r="C33" s="42"/>
      <c r="D33" s="40" t="s">
        <v>195</v>
      </c>
      <c r="E33" s="43" t="s">
        <v>196</v>
      </c>
      <c r="F33" s="40" t="s">
        <v>197</v>
      </c>
      <c r="G33" s="43" t="s">
        <v>198</v>
      </c>
      <c r="H33" s="41" t="s">
        <v>199</v>
      </c>
      <c r="I33" s="44"/>
      <c r="J33" s="45"/>
      <c r="K33" s="40" t="s">
        <v>132</v>
      </c>
    </row>
    <row r="34" spans="1:11" ht="22.5" customHeight="1" x14ac:dyDescent="0.15">
      <c r="A34" s="40"/>
      <c r="B34" s="40"/>
      <c r="C34" s="46" t="s">
        <v>200</v>
      </c>
      <c r="D34" s="40"/>
      <c r="E34" s="40"/>
      <c r="F34" s="40"/>
      <c r="G34" s="40"/>
      <c r="H34" s="40"/>
      <c r="I34" s="14" t="s">
        <v>201</v>
      </c>
      <c r="J34" s="14" t="s">
        <v>202</v>
      </c>
      <c r="K34" s="40"/>
    </row>
    <row r="35" spans="1:11" ht="18" customHeight="1" x14ac:dyDescent="0.15">
      <c r="A35" s="47" t="s">
        <v>203</v>
      </c>
      <c r="B35" s="50">
        <f t="shared" ref="B35" si="7">SUM(B36:B41)</f>
        <v>0</v>
      </c>
      <c r="C35" s="56">
        <f t="shared" ref="C35:J35" si="8">SUM(C36:C41)</f>
        <v>0</v>
      </c>
      <c r="D35" s="50">
        <f t="shared" si="8"/>
        <v>0</v>
      </c>
      <c r="E35" s="50">
        <f t="shared" si="8"/>
        <v>0</v>
      </c>
      <c r="F35" s="50">
        <f t="shared" si="8"/>
        <v>0</v>
      </c>
      <c r="G35" s="50">
        <f t="shared" si="8"/>
        <v>0</v>
      </c>
      <c r="H35" s="50">
        <f t="shared" si="8"/>
        <v>0</v>
      </c>
      <c r="I35" s="50">
        <f t="shared" si="8"/>
        <v>0</v>
      </c>
      <c r="J35" s="50">
        <f t="shared" si="8"/>
        <v>0</v>
      </c>
      <c r="K35" s="50">
        <f>SUM(K36:K41)</f>
        <v>0</v>
      </c>
    </row>
    <row r="36" spans="1:11" ht="18" customHeight="1" x14ac:dyDescent="0.15">
      <c r="A36" s="51" t="s">
        <v>204</v>
      </c>
      <c r="B36" s="64"/>
      <c r="C36" s="65"/>
      <c r="D36" s="64"/>
      <c r="E36" s="64"/>
      <c r="F36" s="64"/>
      <c r="G36" s="64"/>
      <c r="H36" s="64"/>
      <c r="I36" s="64"/>
      <c r="J36" s="64"/>
      <c r="K36" s="64"/>
    </row>
    <row r="37" spans="1:11" ht="18" customHeight="1" x14ac:dyDescent="0.15">
      <c r="A37" s="51" t="s">
        <v>205</v>
      </c>
      <c r="B37" s="64"/>
      <c r="C37" s="65"/>
      <c r="D37" s="64"/>
      <c r="E37" s="64"/>
      <c r="F37" s="64"/>
      <c r="G37" s="64"/>
      <c r="H37" s="64"/>
      <c r="I37" s="64"/>
      <c r="J37" s="64"/>
      <c r="K37" s="64"/>
    </row>
    <row r="38" spans="1:11" ht="18" customHeight="1" x14ac:dyDescent="0.15">
      <c r="A38" s="51" t="s">
        <v>206</v>
      </c>
      <c r="B38" s="64"/>
      <c r="C38" s="65"/>
      <c r="D38" s="64"/>
      <c r="E38" s="64"/>
      <c r="F38" s="64"/>
      <c r="G38" s="64"/>
      <c r="H38" s="64"/>
      <c r="I38" s="64"/>
      <c r="J38" s="64"/>
      <c r="K38" s="64"/>
    </row>
    <row r="39" spans="1:11" ht="18" customHeight="1" x14ac:dyDescent="0.15">
      <c r="A39" s="51" t="s">
        <v>207</v>
      </c>
      <c r="B39" s="64"/>
      <c r="C39" s="65"/>
      <c r="D39" s="64"/>
      <c r="E39" s="64"/>
      <c r="F39" s="64"/>
      <c r="G39" s="64"/>
      <c r="H39" s="64"/>
      <c r="I39" s="64"/>
      <c r="J39" s="64"/>
      <c r="K39" s="64"/>
    </row>
    <row r="40" spans="1:11" ht="18" customHeight="1" x14ac:dyDescent="0.15">
      <c r="A40" s="51" t="s">
        <v>208</v>
      </c>
      <c r="B40" s="64"/>
      <c r="C40" s="65"/>
      <c r="D40" s="64"/>
      <c r="E40" s="64"/>
      <c r="F40" s="64"/>
      <c r="G40" s="64"/>
      <c r="H40" s="64"/>
      <c r="I40" s="64"/>
      <c r="J40" s="64"/>
      <c r="K40" s="64"/>
    </row>
    <row r="41" spans="1:11" ht="18" customHeight="1" x14ac:dyDescent="0.15">
      <c r="A41" s="51" t="s">
        <v>209</v>
      </c>
      <c r="B41" s="64"/>
      <c r="C41" s="65"/>
      <c r="D41" s="64"/>
      <c r="E41" s="64"/>
      <c r="F41" s="64"/>
      <c r="G41" s="64"/>
      <c r="H41" s="64"/>
      <c r="I41" s="64"/>
      <c r="J41" s="64"/>
      <c r="K41" s="64"/>
    </row>
    <row r="42" spans="1:11" ht="18" customHeight="1" x14ac:dyDescent="0.15">
      <c r="A42" s="47" t="s">
        <v>210</v>
      </c>
      <c r="B42" s="48">
        <f t="shared" ref="B42:K42" si="9">SUM(B43:B47)</f>
        <v>5641024150</v>
      </c>
      <c r="C42" s="49">
        <f t="shared" si="9"/>
        <v>538514192</v>
      </c>
      <c r="D42" s="48">
        <f t="shared" si="9"/>
        <v>2270862162</v>
      </c>
      <c r="E42" s="48">
        <f t="shared" si="9"/>
        <v>3024572639</v>
      </c>
      <c r="F42" s="48">
        <f t="shared" si="9"/>
        <v>238140000</v>
      </c>
      <c r="G42" s="48">
        <f t="shared" si="9"/>
        <v>55160720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48">
        <f t="shared" si="9"/>
        <v>52288629</v>
      </c>
    </row>
    <row r="43" spans="1:11" ht="18" customHeight="1" x14ac:dyDescent="0.15">
      <c r="A43" s="51" t="s">
        <v>211</v>
      </c>
      <c r="B43" s="64"/>
      <c r="C43" s="65"/>
      <c r="D43" s="64"/>
      <c r="E43" s="64"/>
      <c r="F43" s="64"/>
      <c r="G43" s="64"/>
      <c r="H43" s="64"/>
      <c r="I43" s="64"/>
      <c r="J43" s="64"/>
      <c r="K43" s="64"/>
    </row>
    <row r="44" spans="1:11" ht="18" customHeight="1" x14ac:dyDescent="0.15">
      <c r="A44" s="51" t="s">
        <v>212</v>
      </c>
      <c r="B44" s="64"/>
      <c r="C44" s="65"/>
      <c r="D44" s="64"/>
      <c r="E44" s="64"/>
      <c r="F44" s="64"/>
      <c r="G44" s="64"/>
      <c r="H44" s="64"/>
      <c r="I44" s="64"/>
      <c r="J44" s="64"/>
      <c r="K44" s="64"/>
    </row>
    <row r="45" spans="1:11" ht="18" customHeight="1" x14ac:dyDescent="0.15">
      <c r="A45" s="51" t="s">
        <v>213</v>
      </c>
      <c r="B45" s="64"/>
      <c r="C45" s="65"/>
      <c r="D45" s="64"/>
      <c r="E45" s="64"/>
      <c r="F45" s="64"/>
      <c r="G45" s="64"/>
      <c r="H45" s="64"/>
      <c r="I45" s="64"/>
      <c r="J45" s="64"/>
      <c r="K45" s="64"/>
    </row>
    <row r="46" spans="1:11" ht="18" customHeight="1" x14ac:dyDescent="0.15">
      <c r="A46" s="51" t="s">
        <v>209</v>
      </c>
      <c r="B46" s="64"/>
      <c r="C46" s="65"/>
      <c r="D46" s="64"/>
      <c r="E46" s="64"/>
      <c r="F46" s="64"/>
      <c r="G46" s="64"/>
      <c r="H46" s="64"/>
      <c r="I46" s="64"/>
      <c r="J46" s="64"/>
      <c r="K46" s="64"/>
    </row>
    <row r="47" spans="1:11" ht="18" customHeight="1" x14ac:dyDescent="0.15">
      <c r="A47" s="51" t="s">
        <v>220</v>
      </c>
      <c r="B47" s="52">
        <v>5641024150</v>
      </c>
      <c r="C47" s="53">
        <v>538514192</v>
      </c>
      <c r="D47" s="52">
        <v>2270862162</v>
      </c>
      <c r="E47" s="52">
        <v>3024572639</v>
      </c>
      <c r="F47" s="52">
        <v>238140000</v>
      </c>
      <c r="G47" s="52">
        <v>55160720</v>
      </c>
      <c r="H47" s="54"/>
      <c r="I47" s="54"/>
      <c r="J47" s="54"/>
      <c r="K47" s="52">
        <v>52288629</v>
      </c>
    </row>
    <row r="48" spans="1:11" ht="18" customHeight="1" x14ac:dyDescent="0.15">
      <c r="A48" s="55" t="s">
        <v>214</v>
      </c>
      <c r="B48" s="48">
        <f>SUM(B35,B42)</f>
        <v>5641024150</v>
      </c>
      <c r="C48" s="49">
        <f>SUM(C35,C42)</f>
        <v>538514192</v>
      </c>
      <c r="D48" s="48">
        <f t="shared" ref="D48:K48" si="10">SUM(D35,D42)</f>
        <v>2270862162</v>
      </c>
      <c r="E48" s="48">
        <f t="shared" si="10"/>
        <v>3024572639</v>
      </c>
      <c r="F48" s="48">
        <f t="shared" si="10"/>
        <v>238140000</v>
      </c>
      <c r="G48" s="48">
        <f t="shared" si="10"/>
        <v>55160720</v>
      </c>
      <c r="H48" s="50">
        <f t="shared" si="10"/>
        <v>0</v>
      </c>
      <c r="I48" s="50">
        <f t="shared" si="10"/>
        <v>0</v>
      </c>
      <c r="J48" s="50">
        <f t="shared" si="10"/>
        <v>0</v>
      </c>
      <c r="K48" s="48">
        <f t="shared" si="10"/>
        <v>52288629</v>
      </c>
    </row>
    <row r="50" spans="1:11" x14ac:dyDescent="0.15">
      <c r="A50" s="6" t="s">
        <v>221</v>
      </c>
      <c r="K50" s="39" t="s">
        <v>222</v>
      </c>
    </row>
    <row r="51" spans="1:11" ht="22.5" customHeight="1" x14ac:dyDescent="0.15">
      <c r="A51" s="40" t="s">
        <v>128</v>
      </c>
      <c r="B51" s="41" t="s">
        <v>194</v>
      </c>
      <c r="C51" s="42"/>
      <c r="D51" s="40" t="s">
        <v>195</v>
      </c>
      <c r="E51" s="43" t="s">
        <v>196</v>
      </c>
      <c r="F51" s="40" t="s">
        <v>197</v>
      </c>
      <c r="G51" s="43" t="s">
        <v>198</v>
      </c>
      <c r="H51" s="41" t="s">
        <v>199</v>
      </c>
      <c r="I51" s="44"/>
      <c r="J51" s="45"/>
      <c r="K51" s="40" t="s">
        <v>132</v>
      </c>
    </row>
    <row r="52" spans="1:11" ht="22.5" customHeight="1" x14ac:dyDescent="0.15">
      <c r="A52" s="40"/>
      <c r="B52" s="40"/>
      <c r="C52" s="46" t="s">
        <v>200</v>
      </c>
      <c r="D52" s="40"/>
      <c r="E52" s="40"/>
      <c r="F52" s="40"/>
      <c r="G52" s="40"/>
      <c r="H52" s="40"/>
      <c r="I52" s="14" t="s">
        <v>201</v>
      </c>
      <c r="J52" s="14" t="s">
        <v>202</v>
      </c>
      <c r="K52" s="40"/>
    </row>
    <row r="53" spans="1:11" ht="18" customHeight="1" x14ac:dyDescent="0.15">
      <c r="A53" s="47" t="s">
        <v>203</v>
      </c>
      <c r="B53" s="50">
        <f t="shared" ref="B53" si="11">SUM(B54:B59)</f>
        <v>0</v>
      </c>
      <c r="C53" s="56">
        <f t="shared" ref="C53:J53" si="12">SUM(C54:C59)</f>
        <v>0</v>
      </c>
      <c r="D53" s="50">
        <f t="shared" si="12"/>
        <v>0</v>
      </c>
      <c r="E53" s="50">
        <f t="shared" si="12"/>
        <v>0</v>
      </c>
      <c r="F53" s="50">
        <f t="shared" si="12"/>
        <v>0</v>
      </c>
      <c r="G53" s="50">
        <f t="shared" si="12"/>
        <v>0</v>
      </c>
      <c r="H53" s="50">
        <f t="shared" si="12"/>
        <v>0</v>
      </c>
      <c r="I53" s="50">
        <f t="shared" si="12"/>
        <v>0</v>
      </c>
      <c r="J53" s="50">
        <f t="shared" si="12"/>
        <v>0</v>
      </c>
      <c r="K53" s="50">
        <f>SUM(K54:K59)</f>
        <v>0</v>
      </c>
    </row>
    <row r="54" spans="1:11" ht="18" customHeight="1" x14ac:dyDescent="0.15">
      <c r="A54" s="51" t="s">
        <v>204</v>
      </c>
      <c r="B54" s="66"/>
      <c r="C54" s="67"/>
      <c r="D54" s="66"/>
      <c r="E54" s="66"/>
      <c r="F54" s="66"/>
      <c r="G54" s="66"/>
      <c r="H54" s="66"/>
      <c r="I54" s="66"/>
      <c r="J54" s="66"/>
      <c r="K54" s="66"/>
    </row>
    <row r="55" spans="1:11" ht="18" customHeight="1" x14ac:dyDescent="0.15">
      <c r="A55" s="51" t="s">
        <v>205</v>
      </c>
      <c r="B55" s="66"/>
      <c r="C55" s="67"/>
      <c r="D55" s="66"/>
      <c r="E55" s="66"/>
      <c r="F55" s="66"/>
      <c r="G55" s="66"/>
      <c r="H55" s="66"/>
      <c r="I55" s="66"/>
      <c r="J55" s="66"/>
      <c r="K55" s="66"/>
    </row>
    <row r="56" spans="1:11" ht="18" customHeight="1" x14ac:dyDescent="0.15">
      <c r="A56" s="51" t="s">
        <v>206</v>
      </c>
      <c r="B56" s="66"/>
      <c r="C56" s="67"/>
      <c r="D56" s="66"/>
      <c r="E56" s="66"/>
      <c r="F56" s="66"/>
      <c r="G56" s="66"/>
      <c r="H56" s="66"/>
      <c r="I56" s="66"/>
      <c r="J56" s="66"/>
      <c r="K56" s="66"/>
    </row>
    <row r="57" spans="1:11" ht="18" customHeight="1" x14ac:dyDescent="0.15">
      <c r="A57" s="51" t="s">
        <v>207</v>
      </c>
      <c r="B57" s="66"/>
      <c r="C57" s="67"/>
      <c r="D57" s="66"/>
      <c r="E57" s="66"/>
      <c r="F57" s="66"/>
      <c r="G57" s="66"/>
      <c r="H57" s="66"/>
      <c r="I57" s="66"/>
      <c r="J57" s="66"/>
      <c r="K57" s="66"/>
    </row>
    <row r="58" spans="1:11" ht="18" customHeight="1" x14ac:dyDescent="0.15">
      <c r="A58" s="51" t="s">
        <v>208</v>
      </c>
      <c r="B58" s="64"/>
      <c r="C58" s="65"/>
      <c r="D58" s="64"/>
      <c r="E58" s="64"/>
      <c r="F58" s="66"/>
      <c r="G58" s="66"/>
      <c r="H58" s="66"/>
      <c r="I58" s="66"/>
      <c r="J58" s="66"/>
      <c r="K58" s="66"/>
    </row>
    <row r="59" spans="1:11" ht="18" customHeight="1" x14ac:dyDescent="0.15">
      <c r="A59" s="51" t="s">
        <v>209</v>
      </c>
      <c r="B59" s="66"/>
      <c r="C59" s="67"/>
      <c r="D59" s="66"/>
      <c r="E59" s="66"/>
      <c r="F59" s="66"/>
      <c r="G59" s="66"/>
      <c r="H59" s="66"/>
      <c r="I59" s="66"/>
      <c r="J59" s="66"/>
      <c r="K59" s="66"/>
    </row>
    <row r="60" spans="1:11" ht="18" customHeight="1" x14ac:dyDescent="0.15">
      <c r="A60" s="47" t="s">
        <v>210</v>
      </c>
      <c r="B60" s="48">
        <f t="shared" ref="B60:K60" si="13">SUM(B61:B65)</f>
        <v>8921210532</v>
      </c>
      <c r="C60" s="49">
        <f t="shared" si="13"/>
        <v>376030781</v>
      </c>
      <c r="D60" s="48">
        <f t="shared" si="13"/>
        <v>5473351694</v>
      </c>
      <c r="E60" s="48">
        <f t="shared" si="13"/>
        <v>3447858838</v>
      </c>
      <c r="F60" s="50">
        <f t="shared" si="13"/>
        <v>0</v>
      </c>
      <c r="G60" s="50">
        <f t="shared" si="13"/>
        <v>0</v>
      </c>
      <c r="H60" s="50">
        <f t="shared" si="13"/>
        <v>0</v>
      </c>
      <c r="I60" s="50">
        <f t="shared" si="13"/>
        <v>0</v>
      </c>
      <c r="J60" s="50">
        <f t="shared" si="13"/>
        <v>0</v>
      </c>
      <c r="K60" s="50">
        <f t="shared" si="13"/>
        <v>0</v>
      </c>
    </row>
    <row r="61" spans="1:11" ht="18" customHeight="1" x14ac:dyDescent="0.15">
      <c r="A61" s="51" t="s">
        <v>211</v>
      </c>
      <c r="B61" s="66"/>
      <c r="C61" s="67"/>
      <c r="D61" s="66"/>
      <c r="E61" s="66"/>
      <c r="F61" s="66"/>
      <c r="G61" s="66"/>
      <c r="H61" s="66"/>
      <c r="I61" s="66"/>
      <c r="J61" s="66"/>
      <c r="K61" s="66"/>
    </row>
    <row r="62" spans="1:11" ht="18" customHeight="1" x14ac:dyDescent="0.15">
      <c r="A62" s="51" t="s">
        <v>212</v>
      </c>
      <c r="B62" s="66"/>
      <c r="C62" s="67"/>
      <c r="D62" s="66"/>
      <c r="E62" s="66"/>
      <c r="F62" s="66"/>
      <c r="G62" s="66"/>
      <c r="H62" s="66"/>
      <c r="I62" s="66"/>
      <c r="J62" s="66"/>
      <c r="K62" s="66"/>
    </row>
    <row r="63" spans="1:11" ht="18" customHeight="1" x14ac:dyDescent="0.15">
      <c r="A63" s="51" t="s">
        <v>213</v>
      </c>
      <c r="B63" s="66"/>
      <c r="C63" s="67"/>
      <c r="D63" s="66"/>
      <c r="E63" s="66"/>
      <c r="F63" s="66"/>
      <c r="G63" s="66"/>
      <c r="H63" s="66"/>
      <c r="I63" s="66"/>
      <c r="J63" s="66"/>
      <c r="K63" s="66"/>
    </row>
    <row r="64" spans="1:11" ht="18" customHeight="1" x14ac:dyDescent="0.15">
      <c r="A64" s="51" t="s">
        <v>209</v>
      </c>
      <c r="B64" s="66"/>
      <c r="C64" s="67"/>
      <c r="D64" s="66"/>
      <c r="E64" s="66"/>
      <c r="F64" s="66"/>
      <c r="G64" s="66"/>
      <c r="H64" s="66"/>
      <c r="I64" s="66"/>
      <c r="J64" s="66"/>
      <c r="K64" s="66"/>
    </row>
    <row r="65" spans="1:12" ht="18" customHeight="1" x14ac:dyDescent="0.15">
      <c r="A65" s="51" t="s">
        <v>220</v>
      </c>
      <c r="B65" s="52">
        <v>8921210532</v>
      </c>
      <c r="C65" s="53">
        <v>376030781</v>
      </c>
      <c r="D65" s="52">
        <v>5473351694</v>
      </c>
      <c r="E65" s="52">
        <v>3447858838</v>
      </c>
      <c r="F65" s="68"/>
      <c r="G65" s="68"/>
      <c r="H65" s="68"/>
      <c r="I65" s="68"/>
      <c r="J65" s="68"/>
      <c r="K65" s="68"/>
      <c r="L65" s="69"/>
    </row>
    <row r="66" spans="1:12" ht="18" customHeight="1" x14ac:dyDescent="0.15">
      <c r="A66" s="55" t="s">
        <v>214</v>
      </c>
      <c r="B66" s="48">
        <f>SUM(B53,B60)</f>
        <v>8921210532</v>
      </c>
      <c r="C66" s="49">
        <f>SUM(C53,C60)</f>
        <v>376030781</v>
      </c>
      <c r="D66" s="48">
        <f>SUM(D53,D60)</f>
        <v>5473351694</v>
      </c>
      <c r="E66" s="48">
        <f>SUM(E53,E60)</f>
        <v>3447858838</v>
      </c>
      <c r="F66" s="50">
        <f t="shared" ref="F66:K66" si="14">SUM(F53,F60)</f>
        <v>0</v>
      </c>
      <c r="G66" s="50">
        <f t="shared" si="14"/>
        <v>0</v>
      </c>
      <c r="H66" s="50">
        <f t="shared" si="14"/>
        <v>0</v>
      </c>
      <c r="I66" s="50">
        <f t="shared" si="14"/>
        <v>0</v>
      </c>
      <c r="J66" s="50">
        <f t="shared" si="14"/>
        <v>0</v>
      </c>
      <c r="K66" s="50">
        <f t="shared" si="14"/>
        <v>0</v>
      </c>
      <c r="L66" s="69"/>
    </row>
  </sheetData>
  <mergeCells count="32">
    <mergeCell ref="H33:H34"/>
    <mergeCell ref="K33:K34"/>
    <mergeCell ref="A51:A52"/>
    <mergeCell ref="B51:B52"/>
    <mergeCell ref="D51:D52"/>
    <mergeCell ref="E51:E52"/>
    <mergeCell ref="F51:F52"/>
    <mergeCell ref="G51:G52"/>
    <mergeCell ref="H51:H52"/>
    <mergeCell ref="K51:K52"/>
    <mergeCell ref="A33:A34"/>
    <mergeCell ref="B33:B34"/>
    <mergeCell ref="D33:D34"/>
    <mergeCell ref="E33:E34"/>
    <mergeCell ref="F33:F34"/>
    <mergeCell ref="G33:G34"/>
    <mergeCell ref="H6:H7"/>
    <mergeCell ref="K6:K7"/>
    <mergeCell ref="A22:A23"/>
    <mergeCell ref="B22:B23"/>
    <mergeCell ref="D22:D23"/>
    <mergeCell ref="E22:E23"/>
    <mergeCell ref="F22:F23"/>
    <mergeCell ref="G22:G23"/>
    <mergeCell ref="H22:H23"/>
    <mergeCell ref="K22:K23"/>
    <mergeCell ref="A6:A7"/>
    <mergeCell ref="B6:B7"/>
    <mergeCell ref="D6:D7"/>
    <mergeCell ref="E6:E7"/>
    <mergeCell ref="F6:F7"/>
    <mergeCell ref="G6:G7"/>
  </mergeCells>
  <phoneticPr fontId="4"/>
  <printOptions horizontalCentered="1" verticalCentered="1"/>
  <pageMargins left="0.39370078740157483" right="0.39370078740157483" top="0.39370078740157483" bottom="0.19685039370078741" header="0.19685039370078741" footer="0.19685039370078741"/>
  <pageSetup paperSize="9" scale="82" fitToHeight="0" orientation="landscape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9" ht="21" x14ac:dyDescent="0.2">
      <c r="A1" s="27" t="s">
        <v>223</v>
      </c>
    </row>
    <row r="2" spans="1:9" ht="13.5" x14ac:dyDescent="0.15">
      <c r="A2" s="28" t="s">
        <v>224</v>
      </c>
    </row>
    <row r="3" spans="1:9" ht="13.5" x14ac:dyDescent="0.15">
      <c r="A3" s="28" t="s">
        <v>88</v>
      </c>
    </row>
    <row r="4" spans="1:9" ht="13.5" x14ac:dyDescent="0.15">
      <c r="A4" s="28"/>
    </row>
    <row r="5" spans="1:9" x14ac:dyDescent="0.15">
      <c r="A5" s="6" t="s">
        <v>127</v>
      </c>
      <c r="I5" s="39" t="s">
        <v>90</v>
      </c>
    </row>
    <row r="6" spans="1:9" ht="37.5" customHeight="1" x14ac:dyDescent="0.15">
      <c r="A6" s="46" t="s">
        <v>194</v>
      </c>
      <c r="B6" s="14" t="s">
        <v>225</v>
      </c>
      <c r="C6" s="15" t="s">
        <v>226</v>
      </c>
      <c r="D6" s="15" t="s">
        <v>227</v>
      </c>
      <c r="E6" s="15" t="s">
        <v>228</v>
      </c>
      <c r="F6" s="15" t="s">
        <v>229</v>
      </c>
      <c r="G6" s="15" t="s">
        <v>230</v>
      </c>
      <c r="H6" s="14" t="s">
        <v>231</v>
      </c>
      <c r="I6" s="15" t="s">
        <v>232</v>
      </c>
    </row>
    <row r="7" spans="1:9" ht="18" customHeight="1" x14ac:dyDescent="0.15">
      <c r="A7" s="70">
        <f>SUM(B7:H7)</f>
        <v>26364137079</v>
      </c>
      <c r="B7" s="52">
        <v>21443808763</v>
      </c>
      <c r="C7" s="52">
        <v>4765329012</v>
      </c>
      <c r="D7" s="52">
        <v>152322388</v>
      </c>
      <c r="E7" s="52">
        <v>2676916</v>
      </c>
      <c r="F7" s="54" t="s">
        <v>233</v>
      </c>
      <c r="G7" s="54" t="s">
        <v>233</v>
      </c>
      <c r="H7" s="54" t="s">
        <v>233</v>
      </c>
      <c r="I7" s="68">
        <v>0.82</v>
      </c>
    </row>
    <row r="8" spans="1:9" ht="13.5" customHeight="1" x14ac:dyDescent="0.15"/>
    <row r="9" spans="1:9" ht="13.5" customHeight="1" x14ac:dyDescent="0.15">
      <c r="A9" s="6" t="s">
        <v>215</v>
      </c>
      <c r="I9" s="39" t="s">
        <v>90</v>
      </c>
    </row>
    <row r="10" spans="1:9" ht="37.5" customHeight="1" x14ac:dyDescent="0.15">
      <c r="A10" s="46" t="s">
        <v>194</v>
      </c>
      <c r="B10" s="14" t="s">
        <v>225</v>
      </c>
      <c r="C10" s="15" t="s">
        <v>226</v>
      </c>
      <c r="D10" s="15" t="s">
        <v>227</v>
      </c>
      <c r="E10" s="15" t="s">
        <v>228</v>
      </c>
      <c r="F10" s="15" t="s">
        <v>229</v>
      </c>
      <c r="G10" s="15" t="s">
        <v>230</v>
      </c>
      <c r="H10" s="14" t="s">
        <v>231</v>
      </c>
      <c r="I10" s="15" t="s">
        <v>232</v>
      </c>
    </row>
    <row r="11" spans="1:9" ht="18" customHeight="1" x14ac:dyDescent="0.15">
      <c r="A11" s="70">
        <f>SUM(B11:H11)</f>
        <v>2632685920</v>
      </c>
      <c r="B11" s="52">
        <v>763988000</v>
      </c>
      <c r="C11" s="54" t="s">
        <v>233</v>
      </c>
      <c r="D11" s="52">
        <v>1868697920</v>
      </c>
      <c r="E11" s="54" t="s">
        <v>233</v>
      </c>
      <c r="F11" s="54" t="s">
        <v>233</v>
      </c>
      <c r="G11" s="54" t="s">
        <v>233</v>
      </c>
      <c r="H11" s="54" t="s">
        <v>233</v>
      </c>
      <c r="I11" s="68">
        <v>1.9</v>
      </c>
    </row>
    <row r="12" spans="1:9" ht="13.5" customHeight="1" x14ac:dyDescent="0.15"/>
    <row r="13" spans="1:9" ht="13.5" customHeight="1" x14ac:dyDescent="0.15">
      <c r="A13" s="6" t="s">
        <v>219</v>
      </c>
      <c r="I13" s="39" t="s">
        <v>90</v>
      </c>
    </row>
    <row r="14" spans="1:9" ht="33.75" x14ac:dyDescent="0.15">
      <c r="A14" s="46" t="s">
        <v>194</v>
      </c>
      <c r="B14" s="14" t="s">
        <v>225</v>
      </c>
      <c r="C14" s="15" t="s">
        <v>226</v>
      </c>
      <c r="D14" s="15" t="s">
        <v>227</v>
      </c>
      <c r="E14" s="15" t="s">
        <v>228</v>
      </c>
      <c r="F14" s="15" t="s">
        <v>229</v>
      </c>
      <c r="G14" s="15" t="s">
        <v>230</v>
      </c>
      <c r="H14" s="14" t="s">
        <v>231</v>
      </c>
      <c r="I14" s="15" t="s">
        <v>232</v>
      </c>
    </row>
    <row r="15" spans="1:9" ht="18" customHeight="1" x14ac:dyDescent="0.15">
      <c r="A15" s="70">
        <f>SUM(B15:H15)</f>
        <v>5641024150</v>
      </c>
      <c r="B15" s="52">
        <v>1638761702</v>
      </c>
      <c r="C15" s="52">
        <v>1354196368</v>
      </c>
      <c r="D15" s="52">
        <v>1015746581</v>
      </c>
      <c r="E15" s="52">
        <v>279308507</v>
      </c>
      <c r="F15" s="52">
        <v>343103630</v>
      </c>
      <c r="G15" s="52">
        <v>256739780</v>
      </c>
      <c r="H15" s="52">
        <v>753167582</v>
      </c>
      <c r="I15" s="68">
        <v>2.2000000000000002</v>
      </c>
    </row>
    <row r="16" spans="1:9" ht="13.5" customHeight="1" x14ac:dyDescent="0.15"/>
    <row r="17" spans="1:9" ht="13.5" customHeight="1" x14ac:dyDescent="0.15">
      <c r="A17" s="6" t="s">
        <v>221</v>
      </c>
      <c r="I17" s="39" t="s">
        <v>90</v>
      </c>
    </row>
    <row r="18" spans="1:9" ht="33.75" x14ac:dyDescent="0.15">
      <c r="A18" s="46" t="s">
        <v>194</v>
      </c>
      <c r="B18" s="14" t="s">
        <v>225</v>
      </c>
      <c r="C18" s="15" t="s">
        <v>226</v>
      </c>
      <c r="D18" s="15" t="s">
        <v>227</v>
      </c>
      <c r="E18" s="15" t="s">
        <v>228</v>
      </c>
      <c r="F18" s="15" t="s">
        <v>229</v>
      </c>
      <c r="G18" s="15" t="s">
        <v>230</v>
      </c>
      <c r="H18" s="14" t="s">
        <v>231</v>
      </c>
      <c r="I18" s="15" t="s">
        <v>232</v>
      </c>
    </row>
    <row r="19" spans="1:9" ht="18" customHeight="1" x14ac:dyDescent="0.15">
      <c r="A19" s="53">
        <v>8921210532</v>
      </c>
      <c r="B19" s="52">
        <v>4196953118</v>
      </c>
      <c r="C19" s="52">
        <v>3141278035</v>
      </c>
      <c r="D19" s="52">
        <v>1327314013</v>
      </c>
      <c r="E19" s="52">
        <v>80900539</v>
      </c>
      <c r="F19" s="52">
        <v>21471096</v>
      </c>
      <c r="G19" s="52">
        <v>24728460</v>
      </c>
      <c r="H19" s="52">
        <v>128565271</v>
      </c>
      <c r="I19" s="68">
        <v>1.59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1.25" x14ac:dyDescent="0.15"/>
  <cols>
    <col min="1" max="1" width="22.875" style="6" customWidth="1"/>
    <col min="2" max="10" width="12.875" style="6" customWidth="1"/>
    <col min="11" max="16384" width="8.875" style="6"/>
  </cols>
  <sheetData>
    <row r="1" spans="1:10" ht="21" x14ac:dyDescent="0.2">
      <c r="A1" s="27" t="s">
        <v>234</v>
      </c>
    </row>
    <row r="2" spans="1:10" ht="13.5" x14ac:dyDescent="0.15">
      <c r="A2" s="28" t="s">
        <v>224</v>
      </c>
    </row>
    <row r="3" spans="1:10" ht="13.5" x14ac:dyDescent="0.15">
      <c r="A3" s="28" t="s">
        <v>88</v>
      </c>
    </row>
    <row r="4" spans="1:10" ht="13.5" customHeight="1" x14ac:dyDescent="0.15"/>
    <row r="5" spans="1:10" ht="13.5" customHeight="1" x14ac:dyDescent="0.15">
      <c r="A5" s="6" t="s">
        <v>127</v>
      </c>
      <c r="J5" s="39" t="s">
        <v>90</v>
      </c>
    </row>
    <row r="6" spans="1:10" ht="22.5" x14ac:dyDescent="0.15">
      <c r="A6" s="46" t="s">
        <v>194</v>
      </c>
      <c r="B6" s="14" t="s">
        <v>235</v>
      </c>
      <c r="C6" s="15" t="s">
        <v>236</v>
      </c>
      <c r="D6" s="15" t="s">
        <v>237</v>
      </c>
      <c r="E6" s="15" t="s">
        <v>238</v>
      </c>
      <c r="F6" s="15" t="s">
        <v>239</v>
      </c>
      <c r="G6" s="15" t="s">
        <v>240</v>
      </c>
      <c r="H6" s="15" t="s">
        <v>241</v>
      </c>
      <c r="I6" s="15" t="s">
        <v>242</v>
      </c>
      <c r="J6" s="14" t="s">
        <v>243</v>
      </c>
    </row>
    <row r="7" spans="1:10" ht="18" customHeight="1" x14ac:dyDescent="0.15">
      <c r="A7" s="53">
        <v>26364137079</v>
      </c>
      <c r="B7" s="52">
        <v>2398626431</v>
      </c>
      <c r="C7" s="52">
        <v>2484012252</v>
      </c>
      <c r="D7" s="52">
        <v>2475127874</v>
      </c>
      <c r="E7" s="52">
        <v>2540211896</v>
      </c>
      <c r="F7" s="52">
        <v>2310721078</v>
      </c>
      <c r="G7" s="52">
        <v>7211522163</v>
      </c>
      <c r="H7" s="52">
        <v>4844874578</v>
      </c>
      <c r="I7" s="52">
        <v>1920036650</v>
      </c>
      <c r="J7" s="52">
        <v>179004157</v>
      </c>
    </row>
    <row r="8" spans="1:10" ht="13.5" customHeight="1" x14ac:dyDescent="0.15"/>
    <row r="9" spans="1:10" ht="13.5" customHeight="1" x14ac:dyDescent="0.15">
      <c r="A9" s="6" t="s">
        <v>244</v>
      </c>
      <c r="J9" s="39" t="s">
        <v>90</v>
      </c>
    </row>
    <row r="10" spans="1:10" ht="22.5" customHeight="1" x14ac:dyDescent="0.15">
      <c r="A10" s="46" t="s">
        <v>194</v>
      </c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4" t="s">
        <v>243</v>
      </c>
    </row>
    <row r="11" spans="1:10" ht="18" customHeight="1" x14ac:dyDescent="0.15">
      <c r="A11" s="53">
        <v>2632685920</v>
      </c>
      <c r="B11" s="52">
        <v>512739920</v>
      </c>
      <c r="C11" s="52">
        <v>674290000</v>
      </c>
      <c r="D11" s="52">
        <v>928514000</v>
      </c>
      <c r="E11" s="52">
        <v>82282000</v>
      </c>
      <c r="F11" s="52">
        <v>82282000</v>
      </c>
      <c r="G11" s="52">
        <v>352578000</v>
      </c>
      <c r="H11" s="54" t="s">
        <v>233</v>
      </c>
      <c r="I11" s="54" t="s">
        <v>233</v>
      </c>
      <c r="J11" s="54" t="s">
        <v>233</v>
      </c>
    </row>
    <row r="12" spans="1:10" ht="13.5" customHeight="1" x14ac:dyDescent="0.15"/>
    <row r="13" spans="1:10" ht="13.5" customHeight="1" x14ac:dyDescent="0.15">
      <c r="A13" s="71" t="s">
        <v>219</v>
      </c>
      <c r="B13" s="72"/>
      <c r="C13" s="72"/>
      <c r="D13" s="72"/>
      <c r="E13" s="72"/>
      <c r="F13" s="72"/>
      <c r="G13" s="72"/>
      <c r="H13" s="72"/>
      <c r="I13" s="72"/>
      <c r="J13" s="39" t="s">
        <v>90</v>
      </c>
    </row>
    <row r="14" spans="1:10" ht="22.5" customHeight="1" x14ac:dyDescent="0.15">
      <c r="A14" s="73" t="s">
        <v>194</v>
      </c>
      <c r="B14" s="74" t="s">
        <v>235</v>
      </c>
      <c r="C14" s="75" t="s">
        <v>236</v>
      </c>
      <c r="D14" s="75" t="s">
        <v>237</v>
      </c>
      <c r="E14" s="75" t="s">
        <v>238</v>
      </c>
      <c r="F14" s="75" t="s">
        <v>239</v>
      </c>
      <c r="G14" s="75" t="s">
        <v>240</v>
      </c>
      <c r="H14" s="75" t="s">
        <v>241</v>
      </c>
      <c r="I14" s="75" t="s">
        <v>242</v>
      </c>
      <c r="J14" s="74" t="s">
        <v>243</v>
      </c>
    </row>
    <row r="15" spans="1:10" ht="18" customHeight="1" x14ac:dyDescent="0.15">
      <c r="A15" s="53">
        <f>SUM(B15:J15)</f>
        <v>5641024150</v>
      </c>
      <c r="B15" s="52">
        <v>538514192</v>
      </c>
      <c r="C15" s="52">
        <v>514909789</v>
      </c>
      <c r="D15" s="52">
        <v>499508519</v>
      </c>
      <c r="E15" s="52">
        <v>465038922</v>
      </c>
      <c r="F15" s="52">
        <v>439412863</v>
      </c>
      <c r="G15" s="52">
        <v>1595735740</v>
      </c>
      <c r="H15" s="52">
        <v>736053007</v>
      </c>
      <c r="I15" s="52">
        <v>420647427</v>
      </c>
      <c r="J15" s="52">
        <v>431203691</v>
      </c>
    </row>
    <row r="16" spans="1:10" ht="13.5" customHeight="1" x14ac:dyDescent="0.15"/>
    <row r="17" spans="1:10" ht="13.5" customHeight="1" x14ac:dyDescent="0.15">
      <c r="A17" s="6" t="s">
        <v>245</v>
      </c>
      <c r="J17" s="39" t="s">
        <v>90</v>
      </c>
    </row>
    <row r="18" spans="1:10" ht="22.5" x14ac:dyDescent="0.15">
      <c r="A18" s="73" t="s">
        <v>194</v>
      </c>
      <c r="B18" s="74" t="s">
        <v>235</v>
      </c>
      <c r="C18" s="75" t="s">
        <v>236</v>
      </c>
      <c r="D18" s="75" t="s">
        <v>237</v>
      </c>
      <c r="E18" s="75" t="s">
        <v>238</v>
      </c>
      <c r="F18" s="75" t="s">
        <v>239</v>
      </c>
      <c r="G18" s="75" t="s">
        <v>240</v>
      </c>
      <c r="H18" s="75" t="s">
        <v>241</v>
      </c>
      <c r="I18" s="75" t="s">
        <v>242</v>
      </c>
      <c r="J18" s="74" t="s">
        <v>243</v>
      </c>
    </row>
    <row r="19" spans="1:10" ht="18" customHeight="1" x14ac:dyDescent="0.15">
      <c r="A19" s="53">
        <v>8921210532</v>
      </c>
      <c r="B19" s="52">
        <v>376030781</v>
      </c>
      <c r="C19" s="52">
        <v>385427181</v>
      </c>
      <c r="D19" s="52">
        <v>396425203</v>
      </c>
      <c r="E19" s="52">
        <v>414037673</v>
      </c>
      <c r="F19" s="52">
        <v>403098541</v>
      </c>
      <c r="G19" s="52">
        <v>2089012746</v>
      </c>
      <c r="H19" s="52">
        <v>1875907093</v>
      </c>
      <c r="I19" s="52">
        <v>1635696944</v>
      </c>
      <c r="J19" s="52">
        <v>1345574370</v>
      </c>
    </row>
  </sheetData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財源情報の明細</vt:lpstr>
      <vt:lpstr>資金の明細</vt:lpstr>
      <vt:lpstr>財源の明細!Print_Area</vt:lpstr>
      <vt:lpstr>補助金等の明細!Print_Area</vt:lpstr>
      <vt:lpstr>基金の明細!Print_Titles</vt:lpstr>
      <vt:lpstr>財源の明細!Print_Titles</vt:lpstr>
      <vt:lpstr>'地方債等（借入先別）の明細'!Print_Titles</vt:lpstr>
      <vt:lpstr>補助金等の明細!Print_Titles</vt:lpstr>
      <vt:lpstr>有形固定資産に係る行政目的別の明細!Print_Titles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厚主 敏治</dc:creator>
  <cp:lastModifiedBy> </cp:lastModifiedBy>
  <cp:lastPrinted>2019-03-25T00:13:10Z</cp:lastPrinted>
  <dcterms:created xsi:type="dcterms:W3CDTF">2019-04-01T11:08:34Z</dcterms:created>
  <dcterms:modified xsi:type="dcterms:W3CDTF">2019-04-01T11:13:02Z</dcterms:modified>
</cp:coreProperties>
</file>