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堀内\HP\統一的な基準による（２年度）\全体会計\"/>
    </mc:Choice>
  </mc:AlternateContent>
  <bookViews>
    <workbookView xWindow="-105" yWindow="-105" windowWidth="23250" windowHeight="12570" tabRatio="711" firstSheet="13" activeTab="15"/>
  </bookViews>
  <sheets>
    <sheet name="有形固定資産に係る行政目的別の明細(出力)" sheetId="1" state="hidden" r:id="rId1"/>
    <sheet name="有形固定資産に係る行政目的別の明細 (水道・相殺)" sheetId="2" state="hidden" r:id="rId2"/>
    <sheet name="有形固定資産の明細" sheetId="8" r:id="rId3"/>
    <sheet name="有形固定資産に係る行政目的別の明細" sheetId="7" r:id="rId4"/>
    <sheet name="投資及び出資金の明細" sheetId="9" r:id="rId5"/>
    <sheet name="基金の明細" sheetId="10" r:id="rId6"/>
    <sheet name="長期延滞債権の明細" sheetId="11" r:id="rId7"/>
    <sheet name="未収金の明細" sheetId="12" r:id="rId8"/>
    <sheet name="地方債等（借入先別）の明細" sheetId="13" r:id="rId9"/>
    <sheet name="地方債等（利率別）の明細" sheetId="14" r:id="rId10"/>
    <sheet name="地方債等（返済期間別）の明細" sheetId="15" r:id="rId11"/>
    <sheet name="引当金の明細" sheetId="16" r:id="rId12"/>
    <sheet name="補助金等の明細" sheetId="17" r:id="rId13"/>
    <sheet name="財源の明細" sheetId="18" r:id="rId14"/>
    <sheet name="財源情報の明細" sheetId="19" r:id="rId15"/>
    <sheet name="資金の明細" sheetId="20" r:id="rId16"/>
  </sheets>
  <definedNames>
    <definedName name="_xlnm._FilterDatabase" localSheetId="13" hidden="1">財源の明細!$A$5:$E$29</definedName>
    <definedName name="_xlnm._FilterDatabase" localSheetId="12" hidden="1">補助金等の明細!$A$6:$E$78</definedName>
    <definedName name="_xlnm.Print_Area" localSheetId="13">財源の明細!$A$1:$E$133</definedName>
    <definedName name="_xlnm.Print_Area" localSheetId="12">補助金等の明細!$A$1:$E$79</definedName>
    <definedName name="_xlnm.Print_Titles" localSheetId="13">財源の明細!$5:$5</definedName>
    <definedName name="_xlnm.Print_Titles" localSheetId="12">補助金等の明細!$1:$5</definedName>
    <definedName name="_xlnm.Print_Titles" localSheetId="3">有形固定資産に係る行政目的別の明細!$1:$5</definedName>
    <definedName name="_xlnm.Print_Titles" localSheetId="1">'有形固定資産に係る行政目的別の明細 (水道・相殺)'!$1:$5</definedName>
    <definedName name="_xlnm.Print_Titles" localSheetId="0">'有形固定資産に係る行政目的別の明細(出力)'!$1:$5</definedName>
    <definedName name="区分" localSheetId="2">#REF!</definedName>
    <definedName name="区分">#REF!</definedName>
    <definedName name="減価償却累計額当期増加額" localSheetId="2">#REF!</definedName>
    <definedName name="減価償却累計額当期増加額">#REF!</definedName>
    <definedName name="減価償却累計額年度末現在高" localSheetId="2">#REF!</definedName>
    <definedName name="減価償却累計額年度末現在高">#REF!</definedName>
    <definedName name="行政目的">#REF!</definedName>
    <definedName name="取得価額当期減少額" localSheetId="2">#REF!</definedName>
    <definedName name="取得価額当期減少額">#REF!</definedName>
    <definedName name="取得価額当期増加額" localSheetId="2">#REF!</definedName>
    <definedName name="取得価額当期増加額">#REF!</definedName>
    <definedName name="取得価額年度当初現在高" localSheetId="2">#REF!</definedName>
    <definedName name="取得価額年度当初現在高">#REF!</definedName>
    <definedName name="精算表一覧">#REF!</definedName>
    <definedName name="精算表科目">#REF!</definedName>
    <definedName name="精算表会計名称">#REF!</definedName>
    <definedName name="全体行政目的">#REF!</definedName>
    <definedName name="全体差引年度末残高">#REF!</definedName>
    <definedName name="全体統一モデル科目名">#REF!</definedName>
    <definedName name="統一モデル科目名" localSheetId="2">#REF!</definedName>
    <definedName name="統一モデル科目名">#REF!</definedName>
    <definedName name="連結減価償却累計額当期増加額" localSheetId="2">#REF!</definedName>
    <definedName name="連結減価償却累計額当期増加額">#REF!</definedName>
    <definedName name="連結減価償却累計額年度末現在高" localSheetId="2">#REF!</definedName>
    <definedName name="連結減価償却累計額年度末現在高">#REF!</definedName>
    <definedName name="連結行政目的">#REF!</definedName>
    <definedName name="連結差引年度末残高">#REF!</definedName>
    <definedName name="連結取得価額当期減少額" localSheetId="2">#REF!</definedName>
    <definedName name="連結取得価額当期減少額">#REF!</definedName>
    <definedName name="連結取得価額当期増加額" localSheetId="2">#REF!</definedName>
    <definedName name="連結取得価額当期増加額">#REF!</definedName>
    <definedName name="連結取得価額年度当初現在高" localSheetId="2">#REF!</definedName>
    <definedName name="連結取得価額年度当初現在高">#REF!</definedName>
    <definedName name="連結統一モデル科目名" localSheetId="2">#REF!</definedName>
    <definedName name="連結統一モデル科目名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20" l="1"/>
  <c r="F11" i="19" l="1"/>
  <c r="B11" i="19"/>
  <c r="E9" i="19"/>
  <c r="C8" i="19"/>
  <c r="E8" i="19" s="1"/>
  <c r="D7" i="19"/>
  <c r="C7" i="19" l="1"/>
  <c r="E7" i="19" s="1"/>
  <c r="E11" i="19" s="1"/>
  <c r="E122" i="18" l="1"/>
  <c r="E121" i="18"/>
  <c r="E118" i="18"/>
  <c r="E115" i="18"/>
  <c r="E123" i="18" s="1"/>
  <c r="E111" i="18"/>
  <c r="E108" i="18"/>
  <c r="E112" i="18" s="1"/>
  <c r="E105" i="18"/>
  <c r="E113" i="18" s="1"/>
  <c r="E101" i="18"/>
  <c r="E98" i="18"/>
  <c r="E102" i="18" s="1"/>
  <c r="E95" i="18"/>
  <c r="E103" i="18" s="1"/>
  <c r="E91" i="18"/>
  <c r="E88" i="18"/>
  <c r="E92" i="18" s="1"/>
  <c r="E85" i="18"/>
  <c r="E81" i="18"/>
  <c r="E80" i="18"/>
  <c r="E77" i="18"/>
  <c r="E74" i="18"/>
  <c r="E82" i="18" s="1"/>
  <c r="E68" i="18"/>
  <c r="E65" i="18"/>
  <c r="E69" i="18" s="1"/>
  <c r="E70" i="18" s="1"/>
  <c r="E62" i="18"/>
  <c r="E56" i="18"/>
  <c r="E130" i="18" s="1"/>
  <c r="E55" i="18"/>
  <c r="E129" i="18" s="1"/>
  <c r="E53" i="18"/>
  <c r="E127" i="18" s="1"/>
  <c r="E52" i="18"/>
  <c r="E54" i="18" s="1"/>
  <c r="E48" i="18"/>
  <c r="E47" i="18"/>
  <c r="E44" i="18"/>
  <c r="E41" i="18"/>
  <c r="E49" i="18" s="1"/>
  <c r="E37" i="18"/>
  <c r="E34" i="18"/>
  <c r="E38" i="18" s="1"/>
  <c r="E31" i="18"/>
  <c r="E39" i="18" s="1"/>
  <c r="E27" i="18"/>
  <c r="E24" i="18"/>
  <c r="E28" i="18" s="1"/>
  <c r="E21" i="18"/>
  <c r="E29" i="18" s="1"/>
  <c r="E131" i="18" l="1"/>
  <c r="E93" i="18"/>
  <c r="E57" i="18"/>
  <c r="E58" i="18" s="1"/>
  <c r="E126" i="18"/>
  <c r="E128" i="18" s="1"/>
  <c r="E132" i="18" s="1"/>
  <c r="E50" i="18"/>
  <c r="E51" i="18" s="1"/>
  <c r="E59" i="18" l="1"/>
  <c r="E124" i="18"/>
  <c r="E125" i="18" s="1"/>
  <c r="E133" i="18" s="1"/>
  <c r="D77" i="17" l="1"/>
  <c r="D13" i="17"/>
  <c r="F9" i="16" l="1"/>
  <c r="E9" i="16"/>
  <c r="D9" i="16"/>
  <c r="C9" i="16"/>
  <c r="B9" i="16"/>
  <c r="A5" i="15" l="1"/>
  <c r="A5" i="14" l="1"/>
  <c r="K19" i="13" l="1"/>
  <c r="J19" i="13"/>
  <c r="I19" i="13"/>
  <c r="H19" i="13"/>
  <c r="G19" i="13"/>
  <c r="F19" i="13"/>
  <c r="E19" i="13"/>
  <c r="D19" i="13"/>
  <c r="C19" i="13"/>
  <c r="B19" i="13"/>
  <c r="C33" i="12" l="1"/>
  <c r="C34" i="12" s="1"/>
  <c r="B33" i="12"/>
  <c r="B34" i="12" s="1"/>
  <c r="C8" i="12"/>
  <c r="B8" i="12"/>
  <c r="C35" i="11" l="1"/>
  <c r="B35" i="11"/>
  <c r="C34" i="11"/>
  <c r="B34" i="11"/>
  <c r="C8" i="11"/>
  <c r="B8" i="11"/>
  <c r="G22" i="10" l="1"/>
  <c r="E22" i="10"/>
  <c r="D22" i="10"/>
  <c r="C22" i="10"/>
  <c r="B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22" i="10" s="1"/>
  <c r="K29" i="9" l="1"/>
  <c r="I29" i="9"/>
  <c r="F29" i="9"/>
  <c r="D29" i="9"/>
  <c r="C29" i="9"/>
  <c r="B29" i="9"/>
  <c r="J28" i="9"/>
  <c r="G28" i="9"/>
  <c r="E28" i="9"/>
  <c r="H28" i="9" s="1"/>
  <c r="J27" i="9"/>
  <c r="G27" i="9"/>
  <c r="E27" i="9"/>
  <c r="H27" i="9" s="1"/>
  <c r="J26" i="9"/>
  <c r="G26" i="9"/>
  <c r="E26" i="9"/>
  <c r="H26" i="9" s="1"/>
  <c r="J25" i="9"/>
  <c r="G25" i="9"/>
  <c r="E25" i="9"/>
  <c r="H25" i="9" s="1"/>
  <c r="J24" i="9"/>
  <c r="G24" i="9"/>
  <c r="E24" i="9"/>
  <c r="H24" i="9" s="1"/>
  <c r="J23" i="9"/>
  <c r="G23" i="9"/>
  <c r="E23" i="9"/>
  <c r="H23" i="9" s="1"/>
  <c r="J22" i="9"/>
  <c r="G22" i="9"/>
  <c r="E22" i="9"/>
  <c r="H22" i="9" s="1"/>
  <c r="J21" i="9"/>
  <c r="G21" i="9"/>
  <c r="E21" i="9"/>
  <c r="H21" i="9" s="1"/>
  <c r="J20" i="9"/>
  <c r="G20" i="9"/>
  <c r="E20" i="9"/>
  <c r="H20" i="9" s="1"/>
  <c r="J19" i="9"/>
  <c r="J29" i="9" s="1"/>
  <c r="G19" i="9"/>
  <c r="E19" i="9"/>
  <c r="E29" i="9" s="1"/>
  <c r="J14" i="9"/>
  <c r="F14" i="9"/>
  <c r="D14" i="9"/>
  <c r="C14" i="9"/>
  <c r="B14" i="9"/>
  <c r="G12" i="9"/>
  <c r="E12" i="9"/>
  <c r="E14" i="9" s="1"/>
  <c r="H8" i="9"/>
  <c r="G8" i="9"/>
  <c r="F8" i="9"/>
  <c r="E8" i="9"/>
  <c r="D8" i="9"/>
  <c r="C8" i="9"/>
  <c r="B8" i="9"/>
  <c r="H12" i="9" l="1"/>
  <c r="H19" i="9"/>
  <c r="H29" i="9" s="1"/>
  <c r="I12" i="9" l="1"/>
  <c r="I14" i="9" s="1"/>
  <c r="H14" i="9"/>
  <c r="I64" i="2" l="1"/>
  <c r="I7" i="2"/>
  <c r="I8" i="2"/>
  <c r="I9" i="2"/>
  <c r="I10" i="2"/>
  <c r="I11" i="2"/>
  <c r="I12" i="2"/>
  <c r="I13" i="2"/>
  <c r="I14" i="2"/>
  <c r="I15" i="2"/>
  <c r="I16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3" i="2"/>
  <c r="I65" i="2"/>
  <c r="C62" i="2"/>
  <c r="D62" i="2"/>
  <c r="E62" i="2"/>
  <c r="F62" i="2"/>
  <c r="G62" i="2"/>
  <c r="H62" i="2"/>
  <c r="C17" i="2"/>
  <c r="D17" i="2"/>
  <c r="E17" i="2"/>
  <c r="F17" i="2"/>
  <c r="G17" i="2"/>
  <c r="H17" i="2"/>
  <c r="C6" i="2"/>
  <c r="D6" i="2"/>
  <c r="E6" i="2"/>
  <c r="F6" i="2"/>
  <c r="G6" i="2"/>
  <c r="H6" i="2"/>
  <c r="B62" i="2"/>
  <c r="B17" i="2"/>
  <c r="B6" i="2"/>
  <c r="E66" i="2" l="1"/>
  <c r="I6" i="2"/>
  <c r="G66" i="2"/>
  <c r="H66" i="2"/>
  <c r="F66" i="2"/>
  <c r="D66" i="2"/>
  <c r="C66" i="2"/>
  <c r="B66" i="2"/>
  <c r="I62" i="2"/>
  <c r="I17" i="2"/>
  <c r="I66" i="2" l="1"/>
</calcChain>
</file>

<file path=xl/sharedStrings.xml><?xml version="1.0" encoding="utf-8"?>
<sst xmlns="http://schemas.openxmlformats.org/spreadsheetml/2006/main" count="874" uniqueCount="428">
  <si>
    <t>有形固定資産に係る行政目的別の明細</t>
  </si>
  <si>
    <t>年度：平成28年度</t>
  </si>
  <si>
    <t>会計：全体会計</t>
  </si>
  <si>
    <t>区分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</si>
  <si>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</si>
  <si>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</si>
  <si>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</si>
  <si>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</si>
  <si>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</si>
  <si>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</si>
  <si>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</si>
  <si>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合計</t>
  </si>
  <si>
    <t>事業用資産</t>
  </si>
  <si>
    <t>　土地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</si>
  <si>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</si>
  <si>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</si>
  <si>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</si>
  <si>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</si>
  <si>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</si>
  <si>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</si>
  <si>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</si>
  <si>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</si>
  <si>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</si>
  <si>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</si>
  <si>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</si>
  <si>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</si>
  <si>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</si>
  <si>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</si>
  <si>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</si>
  <si>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</si>
  <si>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</si>
  <si>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</si>
  <si>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</si>
  <si>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</si>
  <si>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</si>
  <si>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</si>
  <si>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</si>
  <si>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</si>
  <si>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</si>
  <si>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</si>
  <si>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</si>
  <si>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</si>
  <si>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</si>
  <si>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</si>
  <si>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</si>
  <si>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</si>
  <si>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</si>
  <si>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</si>
  <si>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</si>
  <si>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</si>
  <si>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</si>
  <si>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</si>
  <si>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</si>
  <si>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</si>
  <si>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</si>
  <si>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</si>
  <si>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</si>
  <si>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</si>
  <si>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</si>
  <si>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</si>
  <si>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</si>
  <si>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</si>
  <si>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</si>
  <si>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</si>
  <si>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</si>
  <si>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</si>
  <si>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</si>
  <si>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</si>
  <si>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</si>
  <si>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</si>
  <si>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</si>
  <si>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</si>
  <si>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（単位：千円）</t>
    <rPh sb="4" eb="5">
      <t>セン</t>
    </rPh>
    <phoneticPr fontId="4"/>
  </si>
  <si>
    <t>自治体名：甲良町</t>
  </si>
  <si>
    <t>自治体名：甲良町</t>
    <rPh sb="5" eb="8">
      <t>コウラチョウ</t>
    </rPh>
    <phoneticPr fontId="4"/>
  </si>
  <si>
    <t>その他</t>
    <rPh sb="2" eb="3">
      <t>ホカ</t>
    </rPh>
    <phoneticPr fontId="4"/>
  </si>
  <si>
    <t>　その他</t>
  </si>
  <si>
    <t>自治体名：交野市</t>
  </si>
  <si>
    <t>年度：令和2年度</t>
  </si>
  <si>
    <t>会計：全体会計</t>
    <phoneticPr fontId="4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</si>
  <si>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</si>
  <si>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</si>
  <si>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</si>
  <si>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</si>
  <si>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</si>
  <si>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本年度減価償却額_x000D_
(F)</t>
  </si>
  <si>
    <t>差引本年度末残高_x000D_
(D)-(E)_x000D_
(G)</t>
  </si>
  <si>
    <t>　その他</t>
    <phoneticPr fontId="4"/>
  </si>
  <si>
    <t>投資及び出資金の明細</t>
  </si>
  <si>
    <t>自治体名：交野市</t>
    <rPh sb="5" eb="8">
      <t>カタノシ</t>
    </rPh>
    <phoneticPr fontId="4"/>
  </si>
  <si>
    <t>年度：令和2年度</t>
    <rPh sb="3" eb="5">
      <t>レイワ</t>
    </rPh>
    <phoneticPr fontId="4"/>
  </si>
  <si>
    <t>会計：全体会計</t>
    <rPh sb="0" eb="2">
      <t>カイケイ</t>
    </rPh>
    <rPh sb="3" eb="5">
      <t>ゼンタイ</t>
    </rPh>
    <rPh sb="5" eb="7">
      <t>カイケイ</t>
    </rPh>
    <phoneticPr fontId="4"/>
  </si>
  <si>
    <t>市場価格のあるもの</t>
  </si>
  <si>
    <t>(単位：千円)</t>
    <rPh sb="4" eb="5">
      <t>セン</t>
    </rPh>
    <phoneticPr fontId="4"/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</si>
  <si>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</si>
  <si>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</si>
  <si>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</si>
  <si>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</si>
  <si>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</si>
  <si>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</si>
  <si>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</si>
  <si>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調書記載額(単位：千円)</t>
    <rPh sb="18" eb="20">
      <t>タンイ</t>
    </rPh>
    <rPh sb="21" eb="22">
      <t>セン</t>
    </rPh>
    <rPh sb="22" eb="23">
      <t>エン</t>
    </rPh>
    <phoneticPr fontId="4"/>
  </si>
  <si>
    <t>りそなホールディングス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</si>
  <si>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</si>
  <si>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</si>
  <si>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</si>
  <si>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</si>
  <si>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</si>
  <si>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</si>
  <si>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</si>
  <si>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</si>
  <si>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</si>
  <si>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</si>
  <si>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交野市土地開発公社</t>
    <rPh sb="0" eb="3">
      <t>カタノシ</t>
    </rPh>
    <rPh sb="3" eb="5">
      <t>トチ</t>
    </rPh>
    <rPh sb="5" eb="7">
      <t>カイハツ</t>
    </rPh>
    <rPh sb="7" eb="9">
      <t>コウシャ</t>
    </rPh>
    <phoneticPr fontId="9"/>
  </si>
  <si>
    <t>その他</t>
    <phoneticPr fontId="4"/>
  </si>
  <si>
    <t>（※）</t>
  </si>
  <si>
    <t>（※）　水道事業会計が所有しています</t>
    <phoneticPr fontId="4"/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</si>
  <si>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</si>
  <si>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</si>
  <si>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</si>
  <si>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</si>
  <si>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パナソニック交野株式会社</t>
    <rPh sb="6" eb="8">
      <t>カタノ</t>
    </rPh>
    <rPh sb="8" eb="10">
      <t>カブシキ</t>
    </rPh>
    <rPh sb="10" eb="12">
      <t>カイシャ</t>
    </rPh>
    <phoneticPr fontId="9"/>
  </si>
  <si>
    <t>大阪湾広域臨海環境整備センター</t>
    <rPh sb="0" eb="2">
      <t>オオサカ</t>
    </rPh>
    <rPh sb="2" eb="3">
      <t>ワン</t>
    </rPh>
    <rPh sb="3" eb="5">
      <t>コウイキ</t>
    </rPh>
    <rPh sb="5" eb="7">
      <t>リンカイ</t>
    </rPh>
    <rPh sb="7" eb="9">
      <t>カンキョウ</t>
    </rPh>
    <rPh sb="9" eb="11">
      <t>セイビ</t>
    </rPh>
    <phoneticPr fontId="9"/>
  </si>
  <si>
    <t>公益財団法人　大阪みどりのトラスト協会</t>
    <rPh sb="0" eb="2">
      <t>コウエキ</t>
    </rPh>
    <rPh sb="2" eb="4">
      <t>ザイダン</t>
    </rPh>
    <rPh sb="4" eb="6">
      <t>ホウジン</t>
    </rPh>
    <rPh sb="7" eb="9">
      <t>オオサカ</t>
    </rPh>
    <rPh sb="17" eb="19">
      <t>キョウカイ</t>
    </rPh>
    <phoneticPr fontId="9"/>
  </si>
  <si>
    <t>一般財団法人　大阪府地域福祉推進財団</t>
    <rPh sb="0" eb="2">
      <t>イッパン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チイキ</t>
    </rPh>
    <rPh sb="12" eb="14">
      <t>フクシ</t>
    </rPh>
    <rPh sb="14" eb="16">
      <t>スイシン</t>
    </rPh>
    <rPh sb="16" eb="18">
      <t>ザイダン</t>
    </rPh>
    <phoneticPr fontId="9"/>
  </si>
  <si>
    <t>一般財団法人　砂防フロンティア整備推進機構</t>
    <rPh sb="7" eb="9">
      <t>サボウ</t>
    </rPh>
    <rPh sb="15" eb="17">
      <t>セイビ</t>
    </rPh>
    <rPh sb="17" eb="19">
      <t>スイシン</t>
    </rPh>
    <rPh sb="19" eb="21">
      <t>キコウ</t>
    </rPh>
    <phoneticPr fontId="9"/>
  </si>
  <si>
    <t>公益財団法人　大阪府暴力追放推進センター</t>
    <rPh sb="0" eb="2">
      <t>コウエキ</t>
    </rPh>
    <rPh sb="2" eb="4">
      <t>ザイダン</t>
    </rPh>
    <rPh sb="4" eb="6">
      <t>ホウジン</t>
    </rPh>
    <rPh sb="7" eb="9">
      <t>オオサカ</t>
    </rPh>
    <rPh sb="9" eb="10">
      <t>フ</t>
    </rPh>
    <rPh sb="10" eb="12">
      <t>ボウリョク</t>
    </rPh>
    <rPh sb="12" eb="14">
      <t>ツイホウ</t>
    </rPh>
    <rPh sb="14" eb="16">
      <t>スイシン</t>
    </rPh>
    <phoneticPr fontId="9"/>
  </si>
  <si>
    <t>一般財団法人　アジア・太平洋人権情報センター</t>
    <rPh sb="11" eb="14">
      <t>タイヘイヨウ</t>
    </rPh>
    <rPh sb="14" eb="16">
      <t>ジンケン</t>
    </rPh>
    <rPh sb="16" eb="18">
      <t>ジョウホウ</t>
    </rPh>
    <phoneticPr fontId="9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</si>
  <si>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9"/>
  </si>
  <si>
    <t>公益財団法人　大阪人権博物館</t>
    <rPh sb="7" eb="9">
      <t>オオサカ</t>
    </rPh>
    <rPh sb="9" eb="11">
      <t>ジンケン</t>
    </rPh>
    <rPh sb="11" eb="14">
      <t>ハクブツカン</t>
    </rPh>
    <phoneticPr fontId="9"/>
  </si>
  <si>
    <t>社会福祉法人　交野市社会福祉協議会</t>
    <rPh sb="0" eb="2">
      <t>シャカイ</t>
    </rPh>
    <rPh sb="2" eb="4">
      <t>フクシ</t>
    </rPh>
    <rPh sb="4" eb="6">
      <t>ホウジン</t>
    </rPh>
    <rPh sb="7" eb="10">
      <t>カタノシ</t>
    </rPh>
    <rPh sb="10" eb="12">
      <t>シャカイ</t>
    </rPh>
    <rPh sb="12" eb="14">
      <t>フクシ</t>
    </rPh>
    <rPh sb="14" eb="17">
      <t>キョウギカイ</t>
    </rPh>
    <phoneticPr fontId="9"/>
  </si>
  <si>
    <t>基金の明細</t>
  </si>
  <si>
    <t>会計：全体会計</t>
    <rPh sb="0" eb="2">
      <t>カイケイ</t>
    </rPh>
    <rPh sb="3" eb="7">
      <t>ゼンタイカイケイ</t>
    </rPh>
    <phoneticPr fontId="4"/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</si>
  <si>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</si>
  <si>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</si>
  <si>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</si>
  <si>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</si>
  <si>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</si>
  <si>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</si>
  <si>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　(単位：千円)</t>
    <rPh sb="19" eb="21">
      <t>タンイ</t>
    </rPh>
    <rPh sb="22" eb="23">
      <t>セン</t>
    </rPh>
    <rPh sb="23" eb="24">
      <t>エン</t>
    </rPh>
    <phoneticPr fontId="4"/>
  </si>
  <si>
    <t>財政調整基金</t>
  </si>
  <si>
    <t>公債費管理基金</t>
  </si>
  <si>
    <t>社会福祉事業基金</t>
  </si>
  <si>
    <t>地域保全整備基金</t>
  </si>
  <si>
    <t>都市の緑基金</t>
  </si>
  <si>
    <t>ふるさと創生桜基金</t>
  </si>
  <si>
    <t>職員退職手当基金</t>
  </si>
  <si>
    <t>第二京阪道路環境監視基金</t>
  </si>
  <si>
    <t>災害対策基金</t>
  </si>
  <si>
    <t>公共施設等整備基金</t>
  </si>
  <si>
    <t>生計援助基金</t>
  </si>
  <si>
    <t>奨学基金</t>
  </si>
  <si>
    <t>交野市学校教育振興基金</t>
  </si>
  <si>
    <t>国民健康保険出産費資金貸付基金</t>
  </si>
  <si>
    <t>国民健康保険財政調整基金</t>
  </si>
  <si>
    <t>介護給付費準備基金</t>
  </si>
  <si>
    <t>長期延滞債権の明細</t>
  </si>
  <si>
    <t>相手先名または種別</t>
  </si>
  <si>
    <t>貸借対照表計上額</t>
  </si>
  <si>
    <t>徴収不能引当金計上額</t>
  </si>
  <si>
    <t>【貸付金】</t>
  </si>
  <si>
    <t>小計</t>
  </si>
  <si>
    <t>【未収金】</t>
  </si>
  <si>
    <t>税等未収金</t>
    <rPh sb="0" eb="2">
      <t>ゼイトウ</t>
    </rPh>
    <rPh sb="2" eb="5">
      <t>ミシュウキン</t>
    </rPh>
    <phoneticPr fontId="4"/>
  </si>
  <si>
    <t>市民税（個人）</t>
    <rPh sb="0" eb="2">
      <t>シミン</t>
    </rPh>
    <rPh sb="2" eb="3">
      <t>ゼイ</t>
    </rPh>
    <rPh sb="4" eb="6">
      <t>コジン</t>
    </rPh>
    <phoneticPr fontId="6"/>
  </si>
  <si>
    <t>市民税（法人）</t>
    <rPh sb="0" eb="2">
      <t>シミン</t>
    </rPh>
    <rPh sb="2" eb="3">
      <t>ゼイ</t>
    </rPh>
    <rPh sb="4" eb="6">
      <t>ホウジン</t>
    </rPh>
    <phoneticPr fontId="6"/>
  </si>
  <si>
    <t>固定資産税</t>
    <rPh sb="0" eb="2">
      <t>コテイ</t>
    </rPh>
    <rPh sb="2" eb="5">
      <t>シサンゼイ</t>
    </rPh>
    <phoneticPr fontId="6"/>
  </si>
  <si>
    <t>軽自動車税</t>
    <rPh sb="0" eb="4">
      <t>ケイジドウシャ</t>
    </rPh>
    <rPh sb="4" eb="5">
      <t>ゼイ</t>
    </rPh>
    <phoneticPr fontId="6"/>
  </si>
  <si>
    <t>都市計画税</t>
    <rPh sb="0" eb="2">
      <t>トシ</t>
    </rPh>
    <rPh sb="2" eb="4">
      <t>ケイカク</t>
    </rPh>
    <rPh sb="4" eb="5">
      <t>ゼイ</t>
    </rPh>
    <phoneticPr fontId="6"/>
  </si>
  <si>
    <t>児童福祉費負担金</t>
    <phoneticPr fontId="4"/>
  </si>
  <si>
    <t>社会教育費負担金</t>
    <phoneticPr fontId="4"/>
  </si>
  <si>
    <t>一般被保険者国民保険料</t>
    <phoneticPr fontId="4"/>
  </si>
  <si>
    <t>退職被保険者等国民保険料</t>
    <phoneticPr fontId="4"/>
  </si>
  <si>
    <t>国民健康被保険者返納金</t>
    <rPh sb="0" eb="2">
      <t>コクミン</t>
    </rPh>
    <rPh sb="2" eb="4">
      <t>ケンコウ</t>
    </rPh>
    <rPh sb="4" eb="8">
      <t>ヒホケンシャ</t>
    </rPh>
    <rPh sb="8" eb="10">
      <t>ヘンノウ</t>
    </rPh>
    <rPh sb="10" eb="11">
      <t>キン</t>
    </rPh>
    <phoneticPr fontId="6"/>
  </si>
  <si>
    <t>介護保険料</t>
    <rPh sb="0" eb="2">
      <t>カイゴ</t>
    </rPh>
    <rPh sb="2" eb="5">
      <t>ホケンリョウ</t>
    </rPh>
    <phoneticPr fontId="6"/>
  </si>
  <si>
    <t>後期高齢者医療保険料</t>
    <phoneticPr fontId="4"/>
  </si>
  <si>
    <t>その他の未収金</t>
    <rPh sb="2" eb="3">
      <t>ホカ</t>
    </rPh>
    <rPh sb="4" eb="7">
      <t>ミシュウキン</t>
    </rPh>
    <phoneticPr fontId="4"/>
  </si>
  <si>
    <t>保育所使用料　</t>
    <phoneticPr fontId="4"/>
  </si>
  <si>
    <t>学校使用料　</t>
    <rPh sb="0" eb="2">
      <t>ガッコウ</t>
    </rPh>
    <phoneticPr fontId="4"/>
  </si>
  <si>
    <t>幼稚園保育料</t>
    <rPh sb="0" eb="3">
      <t>ヨウチエン</t>
    </rPh>
    <rPh sb="3" eb="5">
      <t>ホイク</t>
    </rPh>
    <rPh sb="5" eb="6">
      <t>リョウ</t>
    </rPh>
    <phoneticPr fontId="6"/>
  </si>
  <si>
    <t>総務手数料</t>
    <phoneticPr fontId="6"/>
  </si>
  <si>
    <t>清掃手数料</t>
  </si>
  <si>
    <t>学校給食費</t>
    <phoneticPr fontId="4"/>
  </si>
  <si>
    <t>認定こども園給食費</t>
  </si>
  <si>
    <t>雑入</t>
    <rPh sb="0" eb="2">
      <t>ザツニュウ</t>
    </rPh>
    <phoneticPr fontId="6"/>
  </si>
  <si>
    <t>未収金の明細</t>
  </si>
  <si>
    <t>税等未収金</t>
    <rPh sb="0" eb="1">
      <t>ゼイ</t>
    </rPh>
    <rPh sb="1" eb="2">
      <t>トウ</t>
    </rPh>
    <rPh sb="2" eb="5">
      <t>ミシュウキン</t>
    </rPh>
    <phoneticPr fontId="4"/>
  </si>
  <si>
    <t>市民税（個人）</t>
    <rPh sb="0" eb="1">
      <t>シ</t>
    </rPh>
    <phoneticPr fontId="6"/>
  </si>
  <si>
    <t>市民税（法人）</t>
    <rPh sb="0" eb="1">
      <t>シ</t>
    </rPh>
    <phoneticPr fontId="6"/>
  </si>
  <si>
    <t>固定資産税</t>
    <phoneticPr fontId="4"/>
  </si>
  <si>
    <t>軽自動車税</t>
    <phoneticPr fontId="4"/>
  </si>
  <si>
    <t>都市計画税</t>
    <phoneticPr fontId="4"/>
  </si>
  <si>
    <t>社会教育費負担金</t>
  </si>
  <si>
    <t>保育所使用料</t>
  </si>
  <si>
    <t>幼稚園保育料</t>
  </si>
  <si>
    <t>後期高齢者医療保険料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phoneticPr fontId="6"/>
  </si>
  <si>
    <t>学校給食費</t>
  </si>
  <si>
    <t>雑入</t>
  </si>
  <si>
    <t>被保険者返納金</t>
    <phoneticPr fontId="4"/>
  </si>
  <si>
    <t>水道事業会計</t>
    <rPh sb="0" eb="6">
      <t>スイドウジギョウカイケイ</t>
    </rPh>
    <phoneticPr fontId="4"/>
  </si>
  <si>
    <t>下水道事業会計</t>
    <rPh sb="0" eb="1">
      <t>シタ</t>
    </rPh>
    <rPh sb="1" eb="7">
      <t>スイドウジギョウカイケイ</t>
    </rPh>
    <phoneticPr fontId="4"/>
  </si>
  <si>
    <t>地方債等（借入先別）の明細</t>
  </si>
  <si>
    <t>会計：全体会計</t>
    <rPh sb="3" eb="5">
      <t>ゼンタイ</t>
    </rPh>
    <rPh sb="5" eb="7">
      <t>カイケイ</t>
    </rPh>
    <phoneticPr fontId="4"/>
  </si>
  <si>
    <t>地方債等_x000D_
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</si>
  <si>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</si>
  <si>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</si>
  <si>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</si>
  <si>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</si>
  <si>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</si>
  <si>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</si>
  <si>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</si>
  <si>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</si>
  <si>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</si>
  <si>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</si>
  <si>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</si>
  <si>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</si>
  <si>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</si>
  <si>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</si>
  <si>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【特別分】</t>
  </si>
  <si>
    <t>　臨時財政対策債</t>
  </si>
  <si>
    <t>　減税補てん債</t>
  </si>
  <si>
    <t>　退職手当債</t>
  </si>
  <si>
    <t>【その他】</t>
  </si>
  <si>
    <t>地方債等（利率別）の明細</t>
  </si>
  <si>
    <t>地方債等残高</t>
  </si>
  <si>
    <t>1.5％以下</t>
  </si>
  <si>
    <t>1.5％超_x000D_
2.0％以下</t>
  </si>
  <si>
    <t>2.0％超_x000D_
2.5％以下</t>
  </si>
  <si>
    <t>2.5％超_x000D_
3.0％以下</t>
  </si>
  <si>
    <t>3.0％超_x000D_
3.5％以下</t>
  </si>
  <si>
    <t>3.5％超_x000D_
4.0％以下</t>
  </si>
  <si>
    <t>4.0％超</t>
  </si>
  <si>
    <t>（参考）_x000D_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</si>
  <si>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</si>
  <si>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</si>
  <si>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</si>
  <si>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</si>
  <si>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</si>
  <si>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</si>
  <si>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</si>
  <si>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</si>
  <si>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</si>
  <si>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</si>
  <si>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</si>
  <si>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</si>
  <si>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</si>
  <si>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</si>
  <si>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</si>
  <si>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</si>
  <si>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  <rPh sb="0" eb="2">
      <t>タイショク</t>
    </rPh>
    <rPh sb="2" eb="4">
      <t>テアテ</t>
    </rPh>
    <rPh sb="4" eb="7">
      <t>ヒキアテキン</t>
    </rPh>
    <phoneticPr fontId="6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</si>
  <si>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6"/>
  </si>
  <si>
    <t>補助金等の明細</t>
    <phoneticPr fontId="4"/>
  </si>
  <si>
    <t>(単位：千円)</t>
    <rPh sb="4" eb="5">
      <t>セン</t>
    </rPh>
    <rPh sb="5" eb="6">
      <t>エン</t>
    </rPh>
    <phoneticPr fontId="4"/>
  </si>
  <si>
    <t>名称</t>
  </si>
  <si>
    <t>相手先</t>
  </si>
  <si>
    <t>金額</t>
  </si>
  <si>
    <t>支出目的</t>
  </si>
  <si>
    <t>他団体への公共施設等整備補助金等</t>
    <phoneticPr fontId="4"/>
  </si>
  <si>
    <t>【一般会計】</t>
    <rPh sb="1" eb="3">
      <t>イッパン</t>
    </rPh>
    <rPh sb="3" eb="5">
      <t>カイケイ</t>
    </rPh>
    <phoneticPr fontId="4"/>
  </si>
  <si>
    <t>土地区画整理費</t>
  </si>
  <si>
    <t>交野市星田駅北土地区画整理組合　理事長　和久田　泰弘</t>
  </si>
  <si>
    <t>星田北・星田駅北土地区画整理組合補助金</t>
  </si>
  <si>
    <t>交野市・枚方市星田北土地区画整理組合　理事長　中井　喜代治</t>
  </si>
  <si>
    <t>児童福祉総務費</t>
  </si>
  <si>
    <t>(福)晋栄福祉会あまだのみやちどりこども園　理事長　濵田　和則</t>
  </si>
  <si>
    <t>私立認定こども園等事業費補助金（こども）</t>
  </si>
  <si>
    <t>（特非）えがおネット</t>
    <phoneticPr fontId="4"/>
  </si>
  <si>
    <t>私立認定こども園等事業費補助金（こども）</t>
    <phoneticPr fontId="4"/>
  </si>
  <si>
    <t>（学）高岡学園</t>
    <phoneticPr fontId="4"/>
  </si>
  <si>
    <t>塵芥処理費</t>
  </si>
  <si>
    <t>四條畷市交野市清掃施設組合　管理者　四条畷市長　東　修平</t>
  </si>
  <si>
    <t>四條畷市交野市清掃施設組合負担金（環総）</t>
  </si>
  <si>
    <t>計</t>
  </si>
  <si>
    <t>その他の補助金等</t>
    <phoneticPr fontId="4"/>
  </si>
  <si>
    <t>特別定額給付金給付事業費</t>
  </si>
  <si>
    <t>定額給付金等受給者</t>
  </si>
  <si>
    <t>特別定額給付金</t>
  </si>
  <si>
    <t>社会福祉総務費</t>
  </si>
  <si>
    <t>大阪府後期高齢者医療広域連合　広域連合長　</t>
  </si>
  <si>
    <t>大阪府後期高齢者医療広域連合負担金（医療）</t>
  </si>
  <si>
    <t>大阪府後期高齢者医療広域連合療養給付費負担金（医療）</t>
  </si>
  <si>
    <t>後期高齢者医療広域連合療養給付費負担金（過年度分）（医療）</t>
  </si>
  <si>
    <t>子育て世帯臨時特例給付金受給者</t>
  </si>
  <si>
    <t>子育て世帯への臨時特別給付金（子育）</t>
  </si>
  <si>
    <t>おりひめ子育て支援臨時特別給付金（子育）</t>
  </si>
  <si>
    <t>上水道費</t>
  </si>
  <si>
    <t>交野市水道事業管理者　職務代理者　水道局長　松川　剛</t>
  </si>
  <si>
    <t>水道事業会計負担金</t>
  </si>
  <si>
    <t>（学）高岡学園　高岡幼稚園　理事長　中田　智子</t>
  </si>
  <si>
    <t>臨時福祉給付金受給者</t>
  </si>
  <si>
    <t>ひとり親世帯臨時特別給付金（子育）</t>
  </si>
  <si>
    <t>公共下水道費</t>
  </si>
  <si>
    <t>交野市長　黒田　実　</t>
  </si>
  <si>
    <t>下水道事業会計負担金</t>
  </si>
  <si>
    <t>(福)明徳園 交野保育園 理事長 寺西 加代子</t>
  </si>
  <si>
    <t>常備消防費</t>
  </si>
  <si>
    <t>枚方寝屋川消防組合　管理者</t>
  </si>
  <si>
    <t>消防指令業務負担金</t>
  </si>
  <si>
    <t>商工業振興費</t>
  </si>
  <si>
    <t>支援給付費受給者</t>
  </si>
  <si>
    <t>中小企業者等事業継続支援金</t>
  </si>
  <si>
    <t>テレワーク等導入支援金</t>
  </si>
  <si>
    <t>北河内４市リサイクル施設組合　管理者　広瀬　慶輔</t>
  </si>
  <si>
    <t>北河内4市リサイクル施設組合負担金（環総）</t>
  </si>
  <si>
    <t>子育て支援事業補助金（こども）</t>
  </si>
  <si>
    <t>新生児臨時特別給付金給付事業費</t>
  </si>
  <si>
    <t>新生児臨時特別給付金</t>
  </si>
  <si>
    <t>大阪府知事　吉村　洋文</t>
  </si>
  <si>
    <t>休業要請支援金（府・市町村共同支援金）事業負担金</t>
  </si>
  <si>
    <t>戸籍住民基本台帳費</t>
  </si>
  <si>
    <t>地方公共団体情報システム機構　理事長　吉本　和彦（市民課）</t>
  </si>
  <si>
    <t>コンビニ交付市町村負担金</t>
  </si>
  <si>
    <t>個人番号カード交付事業費交付金</t>
  </si>
  <si>
    <t>(福)交野市社会福祉協議会 会長　山口　幸三</t>
  </si>
  <si>
    <t>小地域活動推進事業補助金（福総）</t>
  </si>
  <si>
    <t>新型コロナウイルス感染症対応支援金（福総）</t>
  </si>
  <si>
    <t>予防費</t>
  </si>
  <si>
    <t>北河内夜間救急センター協議会 会長 枚方市長 伏見 隆</t>
  </si>
  <si>
    <t>北河内夜間救急センター負担金</t>
  </si>
  <si>
    <t>保健体育総務費</t>
  </si>
  <si>
    <t>ﾐｽﾞﾉｸﾞﾙｰﾌﾟ代表企業 美津濃㈱ 代表取締役社長 水野 明人</t>
  </si>
  <si>
    <t>新型コロナウイルス感染症対応支援金（社教）</t>
  </si>
  <si>
    <t>一般管理費</t>
  </si>
  <si>
    <t>水道局職員退職手当負担金（人事）</t>
  </si>
  <si>
    <t>自治振興費</t>
  </si>
  <si>
    <t>青山区　区長　大﨑　春茂</t>
  </si>
  <si>
    <t>自治振興補助金（地振）</t>
  </si>
  <si>
    <t>介護保険サービス事業所特別支援金（高介）</t>
  </si>
  <si>
    <t>障がい福祉サービス事業所特別支援金（障がい）</t>
  </si>
  <si>
    <t>補助金受給者</t>
  </si>
  <si>
    <t>交通系ICカード運賃購入費補助金（福総）</t>
  </si>
  <si>
    <t>住居確保給付金（福総）</t>
  </si>
  <si>
    <t>公益社団法人交野市シルバー人材センター　理事長　松本　孝則</t>
  </si>
  <si>
    <t>シルバー人材センター事業補助金（高介）</t>
  </si>
  <si>
    <t>消防施設費</t>
  </si>
  <si>
    <t>消火栓負担金</t>
  </si>
  <si>
    <t>企画費</t>
  </si>
  <si>
    <t>「星のしずく、きらり☆」製造負担金</t>
  </si>
  <si>
    <t>【国民健康保険特別会計】</t>
    <phoneticPr fontId="4"/>
  </si>
  <si>
    <t>一般被保険者医療給付費分</t>
  </si>
  <si>
    <t>一般被保険者医療給付費分納付金</t>
  </si>
  <si>
    <t>一般被保険者後期高齢者支援金等分</t>
  </si>
  <si>
    <t>一般被保険者後期高齢者支援金等分納付金</t>
  </si>
  <si>
    <t>介護納付金分</t>
  </si>
  <si>
    <t>介護納付金分納付金</t>
  </si>
  <si>
    <t>一般被保険者高額療養費</t>
  </si>
  <si>
    <t>一般被保険者高額療養費受給者　　　　　　　　　　</t>
  </si>
  <si>
    <t>【介護保険特別会計】</t>
  </si>
  <si>
    <t>居宅サービス等給付費</t>
  </si>
  <si>
    <t>大阪府国民健康保険団体連合会　理事長　藤原　龍男</t>
  </si>
  <si>
    <t>介護予防サービス給付費</t>
  </si>
  <si>
    <t>居宅介護サービス給付費</t>
  </si>
  <si>
    <t>地域密着型介護予防サービス給付費</t>
  </si>
  <si>
    <t>介護予防サービス計画給付費</t>
  </si>
  <si>
    <t>居宅介護サービス計画費</t>
  </si>
  <si>
    <t>地域密着型介護サービス給付費</t>
  </si>
  <si>
    <t>施設介護サービス等給付費</t>
  </si>
  <si>
    <t>特定入所者介護サービス等費</t>
  </si>
  <si>
    <t>特定入所者介護サービス費</t>
  </si>
  <si>
    <t>特定入所者介護予防サービス費</t>
  </si>
  <si>
    <t>介護予防・生活支援サービス事業費</t>
  </si>
  <si>
    <t>介護予防・生活支援サービス事業費負担金</t>
  </si>
  <si>
    <t>高額介護サービス費</t>
  </si>
  <si>
    <t>介護保険受給者等　　　　　　　　　　</t>
  </si>
  <si>
    <t>高額介護サービス給付費</t>
  </si>
  <si>
    <t>高額介護予防サービス給付費</t>
  </si>
  <si>
    <t>高額医療合算介護サービス給付費</t>
  </si>
  <si>
    <t>年間高額介護サービス給付費</t>
  </si>
  <si>
    <t>【後期高齢者医療特別会計】</t>
    <phoneticPr fontId="4"/>
  </si>
  <si>
    <t>後期高齢者医療広域連合納付金</t>
  </si>
  <si>
    <t>特別徴収保険料分</t>
  </si>
  <si>
    <t>普通徴収保険料分</t>
  </si>
  <si>
    <t>保険基盤安定納付金</t>
  </si>
  <si>
    <t>その他</t>
    <rPh sb="2" eb="3">
      <t>タ</t>
    </rPh>
    <phoneticPr fontId="4"/>
  </si>
  <si>
    <t>財源の明細</t>
  </si>
  <si>
    <t>会計</t>
  </si>
  <si>
    <t>財源の内容</t>
  </si>
  <si>
    <t>一般会計</t>
  </si>
  <si>
    <t>税収等</t>
    <phoneticPr fontId="4"/>
  </si>
  <si>
    <t>市税</t>
    <rPh sb="0" eb="1">
      <t>シ</t>
    </rPh>
    <rPh sb="1" eb="2">
      <t>ゼイ</t>
    </rPh>
    <phoneticPr fontId="6"/>
  </si>
  <si>
    <t>地方譲与税</t>
  </si>
  <si>
    <t>利子割交付金</t>
  </si>
  <si>
    <t>配当割交付金</t>
  </si>
  <si>
    <t>株式等譲渡所得割交付金</t>
  </si>
  <si>
    <t>法人事業税交付金</t>
    <rPh sb="0" eb="2">
      <t>ホウジン</t>
    </rPh>
    <rPh sb="2" eb="5">
      <t>ジギョウゼイ</t>
    </rPh>
    <phoneticPr fontId="6"/>
  </si>
  <si>
    <t>地方消費税交付金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</si>
  <si>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6"/>
  </si>
  <si>
    <t>環境性能割交付金</t>
    <rPh sb="0" eb="4">
      <t>カンキョウセイノウ</t>
    </rPh>
    <rPh sb="4" eb="5">
      <t>ワリ</t>
    </rPh>
    <phoneticPr fontId="6"/>
  </si>
  <si>
    <t>地方特例交付金</t>
  </si>
  <si>
    <t>地方交付税</t>
  </si>
  <si>
    <t>交通安全対策特別交付金</t>
  </si>
  <si>
    <t>分担金及び負担金</t>
  </si>
  <si>
    <t>寄附金</t>
  </si>
  <si>
    <t>財産区繰入金</t>
    <rPh sb="0" eb="2">
      <t>ザイサン</t>
    </rPh>
    <rPh sb="2" eb="3">
      <t>ク</t>
    </rPh>
    <rPh sb="3" eb="5">
      <t>クリイレ</t>
    </rPh>
    <rPh sb="5" eb="6">
      <t>キン</t>
    </rPh>
    <phoneticPr fontId="6"/>
  </si>
  <si>
    <t>国県等補助金</t>
  </si>
  <si>
    <t>資本的_x000D_
補助金</t>
  </si>
  <si>
    <t>国庫支出金</t>
  </si>
  <si>
    <t>都道府県等支出金</t>
  </si>
  <si>
    <t>経常的_x000D_
補助金</t>
  </si>
  <si>
    <t>公共用地先行取得事業特別会計</t>
    <phoneticPr fontId="4"/>
  </si>
  <si>
    <t>他会計繰入金</t>
    <rPh sb="0" eb="1">
      <t>タ</t>
    </rPh>
    <rPh sb="1" eb="3">
      <t>カイケイ</t>
    </rPh>
    <phoneticPr fontId="6"/>
  </si>
  <si>
    <t>一般会計等相殺</t>
    <phoneticPr fontId="4"/>
  </si>
  <si>
    <t>一般会計等</t>
    <rPh sb="0" eb="2">
      <t>イッパン</t>
    </rPh>
    <rPh sb="2" eb="4">
      <t>カイケイ</t>
    </rPh>
    <rPh sb="4" eb="5">
      <t>トウ</t>
    </rPh>
    <phoneticPr fontId="4"/>
  </si>
  <si>
    <t>国民健康保険特別会計</t>
    <phoneticPr fontId="4"/>
  </si>
  <si>
    <t>国民健康保険料</t>
    <rPh sb="0" eb="2">
      <t>コクミン</t>
    </rPh>
    <rPh sb="2" eb="4">
      <t>ケンコウ</t>
    </rPh>
    <rPh sb="4" eb="6">
      <t>ホケン</t>
    </rPh>
    <rPh sb="6" eb="7">
      <t>リョウ</t>
    </rPh>
    <phoneticPr fontId="6"/>
  </si>
  <si>
    <t>介護保険特別会計</t>
    <phoneticPr fontId="4"/>
  </si>
  <si>
    <t>保険料</t>
    <rPh sb="0" eb="2">
      <t>ホケン</t>
    </rPh>
    <rPh sb="2" eb="3">
      <t>リョウ</t>
    </rPh>
    <phoneticPr fontId="6"/>
  </si>
  <si>
    <t>支払基金交付金</t>
    <rPh sb="0" eb="2">
      <t>シハラ</t>
    </rPh>
    <rPh sb="2" eb="4">
      <t>キキン</t>
    </rPh>
    <rPh sb="4" eb="7">
      <t>コウフキン</t>
    </rPh>
    <phoneticPr fontId="6"/>
  </si>
  <si>
    <t>他会計繰入金</t>
    <rPh sb="0" eb="3">
      <t>タカイケイ</t>
    </rPh>
    <phoneticPr fontId="6"/>
  </si>
  <si>
    <t>後期高齢者医療特別会計</t>
    <phoneticPr fontId="4"/>
  </si>
  <si>
    <t>水道事業特別会計</t>
    <phoneticPr fontId="4"/>
  </si>
  <si>
    <t>その他</t>
    <rPh sb="2" eb="3">
      <t>タ</t>
    </rPh>
    <phoneticPr fontId="6"/>
  </si>
  <si>
    <t>下水道事業特別会計</t>
    <phoneticPr fontId="4"/>
  </si>
  <si>
    <t>全体会計相殺</t>
    <rPh sb="0" eb="2">
      <t>ゼンタイ</t>
    </rPh>
    <phoneticPr fontId="4"/>
  </si>
  <si>
    <t>全体会計</t>
    <rPh sb="0" eb="2">
      <t>ゼンタイ</t>
    </rPh>
    <phoneticPr fontId="4"/>
  </si>
  <si>
    <t>財源情報の明細</t>
  </si>
  <si>
    <t>会計：全体会計</t>
    <rPh sb="3" eb="5">
      <t>ゼンタイ</t>
    </rPh>
    <phoneticPr fontId="4"/>
  </si>
  <si>
    <t>（単位：千円）</t>
    <rPh sb="4" eb="5">
      <t>セン</t>
    </rPh>
    <rPh sb="5" eb="6">
      <t>エン</t>
    </rPh>
    <phoneticPr fontId="4"/>
  </si>
  <si>
    <t>内訳</t>
  </si>
  <si>
    <t>地方債等</t>
  </si>
  <si>
    <t>税収等</t>
  </si>
  <si>
    <t>純行政コスト</t>
  </si>
  <si>
    <t>有形固定資産等の増加</t>
  </si>
  <si>
    <t>貸付金・基金等の増加</t>
  </si>
  <si>
    <t>資金の明細</t>
    <phoneticPr fontId="4"/>
  </si>
  <si>
    <t>要求払預金</t>
    <rPh sb="0" eb="3">
      <t>ヨウキュウバラ</t>
    </rPh>
    <rPh sb="3" eb="5">
      <t>ヨキン</t>
    </rPh>
    <phoneticPr fontId="4"/>
  </si>
  <si>
    <t>有形固定資産の明細</t>
    <phoneticPr fontId="4"/>
  </si>
  <si>
    <t>有形固定資産に係る行政目的別の明細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</si>
</sst>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,;\-#,##0,;&quot;-&quot;"/>
    <numFmt numFmtId="177" formatCode="#,##0,;\-#,##0,"/>
    <numFmt numFmtId="178" formatCode="#,##0,;[Red]\-#,##0,;&quot;-&quot;"/>
    <numFmt numFmtId="179" formatCode="#,##0;[Red]\-#,##0;&quot;-&quot;"/>
  </numFmts>
  <fonts count="14" x14ac:knownFonts="1"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134">
    <xf numFmtId="0" fontId="0" fillId="0" borderId="0" xfId="0"/>
    <xf numFmtId="3" fontId="0" fillId="0" borderId="0" xfId="0" applyNumberFormat="1" applyFont="1"/>
    <xf numFmtId="3" fontId="3" fillId="2" borderId="1" xfId="0" applyNumberFormat="1" applyFont="1" applyFill="1" applyBorder="1" applyAlignment="1">
      <alignment horizontal="center" vertical="center"/>
    </xf>
    <xf numFmtId="3" fontId="0" fillId="0" borderId="0" xfId="0" applyNumberFormat="1" applyFont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176" fontId="2" fillId="0" borderId="1" xfId="0" applyNumberFormat="1" applyFont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3" fontId="6" fillId="0" borderId="0" xfId="0" applyNumberFormat="1" applyFont="1"/>
    <xf numFmtId="3" fontId="7" fillId="0" borderId="0" xfId="0" applyNumberFormat="1" applyFont="1"/>
    <xf numFmtId="3" fontId="8" fillId="0" borderId="0" xfId="0" applyNumberFormat="1" applyFont="1"/>
    <xf numFmtId="3" fontId="9" fillId="0" borderId="0" xfId="0" applyNumberFormat="1" applyFont="1"/>
    <xf numFmtId="3" fontId="8" fillId="0" borderId="0" xfId="0" applyNumberFormat="1" applyFont="1" applyAlignment="1">
      <alignment horizontal="right"/>
    </xf>
    <xf numFmtId="3" fontId="7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/>
    </xf>
    <xf numFmtId="179" fontId="7" fillId="0" borderId="1" xfId="1" applyNumberFormat="1" applyFont="1" applyBorder="1" applyAlignment="1">
      <alignment horizontal="right" vertical="center"/>
    </xf>
    <xf numFmtId="178" fontId="7" fillId="0" borderId="1" xfId="1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center" vertical="center"/>
    </xf>
    <xf numFmtId="179" fontId="7" fillId="0" borderId="1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horizontal="right" vertical="center"/>
    </xf>
    <xf numFmtId="178" fontId="7" fillId="0" borderId="1" xfId="1" applyNumberFormat="1" applyFont="1" applyFill="1" applyBorder="1" applyAlignment="1">
      <alignment vertical="center"/>
    </xf>
    <xf numFmtId="9" fontId="7" fillId="0" borderId="1" xfId="2" applyFont="1" applyFill="1" applyBorder="1">
      <alignment vertical="center"/>
    </xf>
    <xf numFmtId="179" fontId="7" fillId="0" borderId="1" xfId="1" applyNumberFormat="1" applyFont="1" applyFill="1" applyBorder="1" applyAlignment="1">
      <alignment vertical="center"/>
    </xf>
    <xf numFmtId="38" fontId="7" fillId="0" borderId="2" xfId="1" applyFont="1" applyFill="1" applyBorder="1">
      <alignment vertical="center"/>
    </xf>
    <xf numFmtId="3" fontId="7" fillId="0" borderId="0" xfId="0" applyNumberFormat="1" applyFont="1" applyBorder="1" applyAlignment="1">
      <alignment horizontal="center" vertical="center"/>
    </xf>
    <xf numFmtId="38" fontId="7" fillId="0" borderId="0" xfId="1" applyFont="1" applyBorder="1" applyAlignment="1">
      <alignment vertical="center"/>
    </xf>
    <xf numFmtId="38" fontId="7" fillId="0" borderId="0" xfId="1" applyFont="1" applyBorder="1">
      <alignment vertical="center"/>
    </xf>
    <xf numFmtId="178" fontId="7" fillId="0" borderId="1" xfId="1" applyNumberFormat="1" applyFont="1" applyBorder="1" applyAlignment="1">
      <alignment vertical="center"/>
    </xf>
    <xf numFmtId="10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179" fontId="7" fillId="0" borderId="1" xfId="1" applyNumberFormat="1" applyFont="1" applyBorder="1" applyAlignment="1">
      <alignment vertical="center"/>
    </xf>
    <xf numFmtId="3" fontId="7" fillId="0" borderId="1" xfId="0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Border="1" applyAlignment="1">
      <alignment horizontal="left" vertical="center"/>
    </xf>
    <xf numFmtId="179" fontId="7" fillId="0" borderId="1" xfId="0" applyNumberFormat="1" applyFont="1" applyBorder="1" applyAlignment="1">
      <alignment vertical="center"/>
    </xf>
    <xf numFmtId="3" fontId="7" fillId="0" borderId="0" xfId="0" applyNumberFormat="1" applyFont="1" applyFill="1"/>
    <xf numFmtId="179" fontId="7" fillId="0" borderId="3" xfId="0" applyNumberFormat="1" applyFont="1" applyBorder="1" applyAlignment="1">
      <alignment horizontal="center" vertical="center"/>
    </xf>
    <xf numFmtId="178" fontId="7" fillId="0" borderId="3" xfId="1" applyNumberFormat="1" applyFont="1" applyFill="1" applyBorder="1" applyAlignment="1">
      <alignment vertical="center"/>
    </xf>
    <xf numFmtId="179" fontId="7" fillId="0" borderId="1" xfId="0" applyNumberFormat="1" applyFont="1" applyBorder="1" applyAlignment="1">
      <alignment horizontal="left" vertical="center" indent="1"/>
    </xf>
    <xf numFmtId="179" fontId="7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right"/>
    </xf>
    <xf numFmtId="3" fontId="10" fillId="0" borderId="0" xfId="0" applyNumberFormat="1" applyFont="1" applyFill="1"/>
    <xf numFmtId="179" fontId="7" fillId="0" borderId="1" xfId="0" applyNumberFormat="1" applyFont="1" applyFill="1" applyBorder="1" applyAlignment="1">
      <alignment horizontal="left" vertical="center" indent="1"/>
    </xf>
    <xf numFmtId="179" fontId="7" fillId="0" borderId="1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horizontal="left" vertical="center" indent="1"/>
    </xf>
    <xf numFmtId="178" fontId="7" fillId="0" borderId="4" xfId="1" applyNumberFormat="1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78" fontId="8" fillId="0" borderId="1" xfId="1" applyNumberFormat="1" applyFont="1" applyBorder="1" applyAlignment="1">
      <alignment horizontal="right" vertical="center"/>
    </xf>
    <xf numFmtId="178" fontId="8" fillId="0" borderId="9" xfId="1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78" fontId="8" fillId="0" borderId="1" xfId="1" applyNumberFormat="1" applyFont="1" applyFill="1" applyBorder="1" applyAlignment="1">
      <alignment horizontal="right" vertical="center"/>
    </xf>
    <xf numFmtId="178" fontId="8" fillId="0" borderId="9" xfId="1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 wrapText="1"/>
    </xf>
    <xf numFmtId="178" fontId="7" fillId="0" borderId="9" xfId="0" applyNumberFormat="1" applyFont="1" applyFill="1" applyBorder="1" applyAlignment="1">
      <alignment horizontal="right" vertical="center"/>
    </xf>
    <xf numFmtId="178" fontId="7" fillId="0" borderId="5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0" fontId="7" fillId="0" borderId="8" xfId="2" applyNumberFormat="1" applyFont="1" applyFill="1" applyBorder="1" applyAlignment="1">
      <alignment horizontal="right" vertical="center"/>
    </xf>
    <xf numFmtId="178" fontId="7" fillId="0" borderId="9" xfId="1" applyNumberFormat="1" applyFont="1" applyFill="1" applyBorder="1" applyAlignment="1">
      <alignment horizontal="right" vertical="center"/>
    </xf>
    <xf numFmtId="178" fontId="7" fillId="0" borderId="5" xfId="1" applyNumberFormat="1" applyFont="1" applyBorder="1" applyAlignment="1">
      <alignment horizontal="right" vertical="center"/>
    </xf>
    <xf numFmtId="3" fontId="1" fillId="0" borderId="0" xfId="0" applyNumberFormat="1" applyFont="1"/>
    <xf numFmtId="3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179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right" vertical="center"/>
    </xf>
    <xf numFmtId="178" fontId="2" fillId="2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vertical="center"/>
    </xf>
    <xf numFmtId="3" fontId="2" fillId="0" borderId="0" xfId="0" applyNumberFormat="1" applyFont="1" applyFill="1"/>
    <xf numFmtId="178" fontId="7" fillId="0" borderId="1" xfId="0" applyNumberFormat="1" applyFont="1" applyBorder="1" applyAlignment="1">
      <alignment vertical="center" readingOrder="1"/>
    </xf>
    <xf numFmtId="178" fontId="7" fillId="4" borderId="1" xfId="0" applyNumberFormat="1" applyFont="1" applyFill="1" applyBorder="1" applyAlignment="1">
      <alignment vertical="center" readingOrder="1"/>
    </xf>
    <xf numFmtId="178" fontId="7" fillId="5" borderId="1" xfId="0" applyNumberFormat="1" applyFont="1" applyFill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3" fontId="7" fillId="5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vertical="center" readingOrder="1"/>
    </xf>
    <xf numFmtId="178" fontId="7" fillId="0" borderId="1" xfId="0" applyNumberFormat="1" applyFont="1" applyFill="1" applyBorder="1" applyAlignment="1">
      <alignment vertical="center"/>
    </xf>
    <xf numFmtId="3" fontId="7" fillId="5" borderId="0" xfId="0" applyNumberFormat="1" applyFont="1" applyFill="1"/>
    <xf numFmtId="3" fontId="8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2" fillId="0" borderId="9" xfId="0" applyNumberFormat="1" applyFont="1" applyBorder="1" applyAlignment="1">
      <alignment vertical="center"/>
    </xf>
    <xf numFmtId="178" fontId="13" fillId="0" borderId="1" xfId="1" applyNumberFormat="1" applyFont="1" applyFill="1" applyBorder="1" applyAlignment="1">
      <alignment horizontal="right" vertical="center"/>
    </xf>
    <xf numFmtId="3" fontId="12" fillId="0" borderId="9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vertical="center"/>
    </xf>
    <xf numFmtId="0" fontId="7" fillId="0" borderId="5" xfId="0" applyFont="1" applyBorder="1" applyAlignment="1">
      <alignment vertical="center" readingOrder="1"/>
    </xf>
    <xf numFmtId="0" fontId="0" fillId="0" borderId="8" xfId="0" applyBorder="1" applyAlignment="1">
      <alignment vertical="center" readingOrder="1"/>
    </xf>
    <xf numFmtId="3" fontId="7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vertic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8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 readingOrder="1"/>
    </xf>
    <xf numFmtId="0" fontId="7" fillId="0" borderId="5" xfId="0" applyFont="1" applyFill="1" applyBorder="1" applyAlignment="1">
      <alignment vertical="center" readingOrder="1"/>
    </xf>
    <xf numFmtId="0" fontId="0" fillId="0" borderId="8" xfId="0" applyFill="1" applyBorder="1" applyAlignment="1">
      <alignment vertical="center" readingOrder="1"/>
    </xf>
    <xf numFmtId="3" fontId="7" fillId="0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12" fillId="0" borderId="12" xfId="0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8" Type="http://schemas.openxmlformats.org/officeDocument/2006/relationships/worksheet" Target="worksheets/sheet8.xml" />
  <Relationship Id="rId13" Type="http://schemas.openxmlformats.org/officeDocument/2006/relationships/worksheet" Target="worksheets/sheet13.xml" />
  <Relationship Id="rId18" Type="http://schemas.openxmlformats.org/officeDocument/2006/relationships/styles" Target="styles.xml" />
  <Relationship Id="rId3" Type="http://schemas.openxmlformats.org/officeDocument/2006/relationships/worksheet" Target="worksheets/sheet3.xml" />
  <Relationship Id="rId7" Type="http://schemas.openxmlformats.org/officeDocument/2006/relationships/worksheet" Target="worksheets/sheet7.xml" />
  <Relationship Id="rId12" Type="http://schemas.openxmlformats.org/officeDocument/2006/relationships/worksheet" Target="worksheets/sheet12.xml" />
  <Relationship Id="rId17" Type="http://schemas.openxmlformats.org/officeDocument/2006/relationships/theme" Target="theme/theme1.xml" />
  <Relationship Id="rId2" Type="http://schemas.openxmlformats.org/officeDocument/2006/relationships/worksheet" Target="worksheets/sheet2.xml" />
  <Relationship Id="rId16" Type="http://schemas.openxmlformats.org/officeDocument/2006/relationships/worksheet" Target="worksheets/sheet16.xml" />
  <Relationship Id="rId20" Type="http://schemas.openxmlformats.org/officeDocument/2006/relationships/calcChain" Target="calcChain.xml" />
  <Relationship Id="rId1" Type="http://schemas.openxmlformats.org/officeDocument/2006/relationships/worksheet" Target="worksheets/sheet1.xml" />
  <Relationship Id="rId6" Type="http://schemas.openxmlformats.org/officeDocument/2006/relationships/worksheet" Target="worksheets/sheet6.xml" />
  <Relationship Id="rId11" Type="http://schemas.openxmlformats.org/officeDocument/2006/relationships/worksheet" Target="worksheets/sheet11.xml" />
  <Relationship Id="rId5" Type="http://schemas.openxmlformats.org/officeDocument/2006/relationships/worksheet" Target="worksheets/sheet5.xml" />
  <Relationship Id="rId15" Type="http://schemas.openxmlformats.org/officeDocument/2006/relationships/worksheet" Target="worksheets/sheet15.xml" />
  <Relationship Id="rId10" Type="http://schemas.openxmlformats.org/officeDocument/2006/relationships/worksheet" Target="worksheets/sheet10.xml" />
  <Relationship Id="rId19" Type="http://schemas.openxmlformats.org/officeDocument/2006/relationships/sharedStrings" Target="sharedStrings.xml" />
  <Relationship Id="rId4" Type="http://schemas.openxmlformats.org/officeDocument/2006/relationships/worksheet" Target="worksheets/sheet4.xml" />
  <Relationship Id="rId9" Type="http://schemas.openxmlformats.org/officeDocument/2006/relationships/worksheet" Target="worksheets/sheet9.xml" />
  <Relationship Id="rId14" Type="http://schemas.openxmlformats.org/officeDocument/2006/relationships/worksheet" Target="worksheets/sheet14.xml" />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_rels/sheet10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0.bin" />
</Relationships>
</file>

<file path=xl/worksheets/_rels/sheet1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1.bin" />
</Relationships>
</file>

<file path=xl/worksheets/_rels/sheet12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2.bin" />
</Relationships>
</file>

<file path=xl/worksheets/_rels/sheet1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3.bin" />
</Relationships>
</file>

<file path=xl/worksheets/_rels/sheet1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4.bin" />
</Relationships>
</file>

<file path=xl/worksheets/_rels/sheet15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5.bin" />
</Relationships>
</file>

<file path=xl/worksheets/_rels/sheet16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6.bin" />
</Relationships>
</file>

<file path=xl/worksheets/_rels/sheet2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2.bin" />
</Relationships>
</file>

<file path=xl/worksheets/_rels/sheet3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3.bin" />
</Relationships>
</file>

<file path=xl/worksheets/_rels/sheet4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4.bin" />
</Relationships>
</file>

<file path=xl/worksheets/_rels/sheet5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5.bin" />
</Relationships>
</file>

<file path=xl/worksheets/_rels/sheet6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6.bin" />
</Relationships>
</file>

<file path=xl/worksheets/_rels/sheet7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7.bin" />
</Relationships>
</file>

<file path=xl/worksheets/_rels/sheet8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8.bin" />
</Relationships>
</file>

<file path=xl/worksheets/_rels/sheet9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9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7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3.5" x14ac:dyDescent="0.15">
      <c r="A2" s="1" t="s">
        <v>73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9">
        <v>1299519974</v>
      </c>
      <c r="C6" s="9">
        <v>2325420246</v>
      </c>
      <c r="D6" s="9">
        <v>1155404460</v>
      </c>
      <c r="E6" s="9">
        <v>0</v>
      </c>
      <c r="F6" s="9">
        <v>9615523</v>
      </c>
      <c r="G6" s="9">
        <v>83319661</v>
      </c>
      <c r="H6" s="9">
        <v>808545273</v>
      </c>
      <c r="I6" s="9">
        <v>5681825137</v>
      </c>
    </row>
    <row r="7" spans="1:9" x14ac:dyDescent="0.15">
      <c r="A7" s="5" t="s">
        <v>13</v>
      </c>
      <c r="B7" s="9">
        <v>710917969</v>
      </c>
      <c r="C7" s="9">
        <v>344238240</v>
      </c>
      <c r="D7" s="9">
        <v>212788604</v>
      </c>
      <c r="E7" s="9">
        <v>0</v>
      </c>
      <c r="F7" s="9">
        <v>0</v>
      </c>
      <c r="G7" s="9">
        <v>55819860</v>
      </c>
      <c r="H7" s="9">
        <v>275895093</v>
      </c>
      <c r="I7" s="9">
        <v>1599659766</v>
      </c>
    </row>
    <row r="8" spans="1:9" x14ac:dyDescent="0.15">
      <c r="A8" s="5" t="s">
        <v>14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</row>
    <row r="9" spans="1:9" x14ac:dyDescent="0.15">
      <c r="A9" s="5" t="s">
        <v>15</v>
      </c>
      <c r="B9" s="9">
        <v>574613184</v>
      </c>
      <c r="C9" s="9">
        <v>1979246059</v>
      </c>
      <c r="D9" s="9">
        <v>935338531</v>
      </c>
      <c r="E9" s="9">
        <v>0</v>
      </c>
      <c r="F9" s="9">
        <v>0</v>
      </c>
      <c r="G9" s="9">
        <v>26395435</v>
      </c>
      <c r="H9" s="9">
        <v>532650170</v>
      </c>
      <c r="I9" s="9">
        <v>4048243379</v>
      </c>
    </row>
    <row r="10" spans="1:9" x14ac:dyDescent="0.15">
      <c r="A10" s="5" t="s">
        <v>16</v>
      </c>
      <c r="B10" s="9">
        <v>13754534</v>
      </c>
      <c r="C10" s="9">
        <v>1011126</v>
      </c>
      <c r="D10" s="9">
        <v>1514256</v>
      </c>
      <c r="E10" s="9">
        <v>0</v>
      </c>
      <c r="F10" s="9">
        <v>362083</v>
      </c>
      <c r="G10" s="9">
        <v>0</v>
      </c>
      <c r="H10" s="9">
        <v>10</v>
      </c>
      <c r="I10" s="9">
        <v>16642009</v>
      </c>
    </row>
    <row r="11" spans="1:9" x14ac:dyDescent="0.15">
      <c r="A11" s="5" t="s">
        <v>17</v>
      </c>
      <c r="B11" s="9">
        <v>234287</v>
      </c>
      <c r="C11" s="9">
        <v>546821</v>
      </c>
      <c r="D11" s="9">
        <v>5763069</v>
      </c>
      <c r="E11" s="9">
        <v>0</v>
      </c>
      <c r="F11" s="9">
        <v>9253440</v>
      </c>
      <c r="G11" s="9">
        <v>1104366</v>
      </c>
      <c r="H11" s="9">
        <v>0</v>
      </c>
      <c r="I11" s="9">
        <v>16901983</v>
      </c>
    </row>
    <row r="12" spans="1:9" x14ac:dyDescent="0.15">
      <c r="A12" s="5" t="s">
        <v>18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15">
      <c r="A13" s="5" t="s">
        <v>19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x14ac:dyDescent="0.15">
      <c r="A14" s="5" t="s">
        <v>20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15">
      <c r="A15" s="5" t="s">
        <v>21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x14ac:dyDescent="0.15">
      <c r="A16" s="5" t="s">
        <v>22</v>
      </c>
      <c r="B16" s="9">
        <v>0</v>
      </c>
      <c r="C16" s="9">
        <v>378000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378000</v>
      </c>
    </row>
    <row r="17" spans="1:9" x14ac:dyDescent="0.15">
      <c r="A17" s="5" t="s">
        <v>23</v>
      </c>
      <c r="B17" s="9">
        <v>8128266918</v>
      </c>
      <c r="C17" s="9">
        <v>0</v>
      </c>
      <c r="D17" s="9">
        <v>0</v>
      </c>
      <c r="E17" s="9">
        <v>0</v>
      </c>
      <c r="F17" s="9">
        <v>0</v>
      </c>
      <c r="G17" s="9">
        <v>90</v>
      </c>
      <c r="H17" s="9">
        <v>4</v>
      </c>
      <c r="I17" s="9">
        <v>8128267012</v>
      </c>
    </row>
    <row r="18" spans="1:9" x14ac:dyDescent="0.15">
      <c r="A18" s="5" t="s">
        <v>24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15">
      <c r="A19" s="5" t="s">
        <v>25</v>
      </c>
      <c r="B19" s="9">
        <v>55144661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55144661</v>
      </c>
    </row>
    <row r="20" spans="1:9" x14ac:dyDescent="0.15">
      <c r="A20" s="5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4</v>
      </c>
      <c r="I20" s="9">
        <v>4</v>
      </c>
    </row>
    <row r="21" spans="1:9" x14ac:dyDescent="0.15">
      <c r="A21" s="5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x14ac:dyDescent="0.15">
      <c r="A22" s="5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x14ac:dyDescent="0.15">
      <c r="A23" s="5" t="s">
        <v>29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x14ac:dyDescent="0.15">
      <c r="A24" s="5" t="s">
        <v>30</v>
      </c>
      <c r="B24" s="9">
        <v>621628903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621628903</v>
      </c>
    </row>
    <row r="25" spans="1:9" x14ac:dyDescent="0.15">
      <c r="A25" s="5" t="s">
        <v>31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15">
      <c r="A26" s="5" t="s">
        <v>32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 x14ac:dyDescent="0.15">
      <c r="A27" s="5" t="s">
        <v>33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x14ac:dyDescent="0.15">
      <c r="A28" s="5" t="s">
        <v>34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x14ac:dyDescent="0.15">
      <c r="A29" s="5" t="s">
        <v>35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x14ac:dyDescent="0.15">
      <c r="A30" s="5" t="s">
        <v>36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15">
      <c r="A31" s="5" t="s">
        <v>37</v>
      </c>
      <c r="B31" s="9">
        <v>1976633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  <c r="H31" s="9">
        <v>0</v>
      </c>
      <c r="I31" s="9">
        <v>1976633</v>
      </c>
    </row>
    <row r="32" spans="1:9" x14ac:dyDescent="0.15">
      <c r="A32" s="5" t="s">
        <v>38</v>
      </c>
      <c r="B32" s="9">
        <v>0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</row>
    <row r="33" spans="1:9" x14ac:dyDescent="0.15">
      <c r="A33" s="5" t="s">
        <v>39</v>
      </c>
      <c r="B33" s="9">
        <v>0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</row>
    <row r="34" spans="1:9" x14ac:dyDescent="0.15">
      <c r="A34" s="5" t="s">
        <v>40</v>
      </c>
      <c r="B34" s="9">
        <v>0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</row>
    <row r="35" spans="1:9" x14ac:dyDescent="0.15">
      <c r="A35" s="5" t="s">
        <v>41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</row>
    <row r="36" spans="1:9" x14ac:dyDescent="0.15">
      <c r="A36" s="5" t="s">
        <v>42</v>
      </c>
      <c r="B36" s="9">
        <v>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</row>
    <row r="37" spans="1:9" x14ac:dyDescent="0.15">
      <c r="A37" s="5" t="s">
        <v>43</v>
      </c>
      <c r="B37" s="9">
        <v>0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</row>
    <row r="38" spans="1:9" x14ac:dyDescent="0.15">
      <c r="A38" s="5" t="s">
        <v>44</v>
      </c>
      <c r="B38" s="9">
        <v>128556310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>
        <v>128556310</v>
      </c>
    </row>
    <row r="39" spans="1:9" x14ac:dyDescent="0.15">
      <c r="A39" s="5" t="s">
        <v>45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</row>
    <row r="40" spans="1:9" x14ac:dyDescent="0.15">
      <c r="A40" s="5" t="s">
        <v>46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</row>
    <row r="41" spans="1:9" x14ac:dyDescent="0.15">
      <c r="A41" s="5" t="s">
        <v>47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</row>
    <row r="42" spans="1:9" x14ac:dyDescent="0.15">
      <c r="A42" s="5" t="s">
        <v>48</v>
      </c>
      <c r="B42" s="9">
        <v>0</v>
      </c>
      <c r="C42" s="9">
        <v>0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1:9" x14ac:dyDescent="0.15">
      <c r="A43" s="5" t="s">
        <v>49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1:9" x14ac:dyDescent="0.15">
      <c r="A44" s="5" t="s">
        <v>50</v>
      </c>
      <c r="B44" s="9">
        <v>0</v>
      </c>
      <c r="C44" s="9">
        <v>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1:9" x14ac:dyDescent="0.15">
      <c r="A45" s="5" t="s">
        <v>51</v>
      </c>
      <c r="B45" s="9">
        <v>0</v>
      </c>
      <c r="C45" s="9">
        <v>0</v>
      </c>
      <c r="D45" s="9">
        <v>0</v>
      </c>
      <c r="E45" s="9">
        <v>0</v>
      </c>
      <c r="F45" s="9">
        <v>0</v>
      </c>
      <c r="G45" s="9">
        <v>0</v>
      </c>
      <c r="H45" s="9">
        <v>0</v>
      </c>
      <c r="I45" s="9">
        <v>0</v>
      </c>
    </row>
    <row r="46" spans="1:9" x14ac:dyDescent="0.15">
      <c r="A46" s="5" t="s">
        <v>52</v>
      </c>
      <c r="B46" s="9">
        <v>476002829</v>
      </c>
      <c r="C46" s="9">
        <v>0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476002829</v>
      </c>
    </row>
    <row r="47" spans="1:9" x14ac:dyDescent="0.15">
      <c r="A47" s="5" t="s">
        <v>53</v>
      </c>
      <c r="B47" s="9">
        <v>3073297554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3073297554</v>
      </c>
    </row>
    <row r="48" spans="1:9" x14ac:dyDescent="0.15">
      <c r="A48" s="5" t="s">
        <v>54</v>
      </c>
      <c r="B48" s="9">
        <v>0</v>
      </c>
      <c r="C48" s="9">
        <v>0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1:9" x14ac:dyDescent="0.15">
      <c r="A49" s="5" t="s">
        <v>55</v>
      </c>
      <c r="B49" s="9">
        <v>0</v>
      </c>
      <c r="C49" s="9">
        <v>0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1:9" x14ac:dyDescent="0.15">
      <c r="A50" s="5" t="s">
        <v>56</v>
      </c>
      <c r="B50" s="9">
        <v>0</v>
      </c>
      <c r="C50" s="9">
        <v>0</v>
      </c>
      <c r="D50" s="9">
        <v>0</v>
      </c>
      <c r="E50" s="9">
        <v>0</v>
      </c>
      <c r="F50" s="9">
        <v>0</v>
      </c>
      <c r="G50" s="9">
        <v>0</v>
      </c>
      <c r="H50" s="9">
        <v>0</v>
      </c>
      <c r="I50" s="9">
        <v>0</v>
      </c>
    </row>
    <row r="51" spans="1:9" x14ac:dyDescent="0.15">
      <c r="A51" s="5" t="s">
        <v>57</v>
      </c>
      <c r="B51" s="9">
        <v>0</v>
      </c>
      <c r="C51" s="9">
        <v>0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0</v>
      </c>
    </row>
    <row r="52" spans="1:9" x14ac:dyDescent="0.15">
      <c r="A52" s="5" t="s">
        <v>58</v>
      </c>
      <c r="B52" s="9">
        <v>2</v>
      </c>
      <c r="C52" s="9">
        <v>0</v>
      </c>
      <c r="D52" s="9">
        <v>0</v>
      </c>
      <c r="E52" s="9">
        <v>0</v>
      </c>
      <c r="F52" s="9">
        <v>0</v>
      </c>
      <c r="G52" s="9">
        <v>0</v>
      </c>
      <c r="H52" s="9">
        <v>0</v>
      </c>
      <c r="I52" s="9">
        <v>2</v>
      </c>
    </row>
    <row r="53" spans="1:9" x14ac:dyDescent="0.15">
      <c r="A53" s="5" t="s">
        <v>59</v>
      </c>
      <c r="B53" s="9">
        <v>3765174626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3765174626</v>
      </c>
    </row>
    <row r="54" spans="1:9" x14ac:dyDescent="0.15">
      <c r="A54" s="5" t="s">
        <v>60</v>
      </c>
      <c r="B54" s="9">
        <v>0</v>
      </c>
      <c r="C54" s="9">
        <v>0</v>
      </c>
      <c r="D54" s="9">
        <v>0</v>
      </c>
      <c r="E54" s="9">
        <v>0</v>
      </c>
      <c r="F54" s="9">
        <v>0</v>
      </c>
      <c r="G54" s="9">
        <v>90</v>
      </c>
      <c r="H54" s="9">
        <v>0</v>
      </c>
      <c r="I54" s="9">
        <v>90</v>
      </c>
    </row>
    <row r="55" spans="1:9" x14ac:dyDescent="0.15">
      <c r="A55" s="5" t="s">
        <v>61</v>
      </c>
      <c r="B55" s="9">
        <v>0</v>
      </c>
      <c r="C55" s="9">
        <v>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1:9" x14ac:dyDescent="0.15">
      <c r="A56" s="5" t="s">
        <v>62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  <c r="I56" s="9">
        <v>0</v>
      </c>
    </row>
    <row r="57" spans="1:9" x14ac:dyDescent="0.15">
      <c r="A57" s="5" t="s">
        <v>63</v>
      </c>
      <c r="B57" s="9">
        <v>0</v>
      </c>
      <c r="C57" s="9">
        <v>0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1:9" x14ac:dyDescent="0.15">
      <c r="A58" s="5" t="s">
        <v>64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</row>
    <row r="59" spans="1:9" x14ac:dyDescent="0.15">
      <c r="A59" s="5" t="s">
        <v>65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v>0</v>
      </c>
      <c r="H59" s="9">
        <v>0</v>
      </c>
      <c r="I59" s="9">
        <v>0</v>
      </c>
    </row>
    <row r="60" spans="1:9" x14ac:dyDescent="0.15">
      <c r="A60" s="5" t="s">
        <v>66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</row>
    <row r="61" spans="1:9" x14ac:dyDescent="0.15">
      <c r="A61" s="5" t="s">
        <v>67</v>
      </c>
      <c r="B61" s="9">
        <v>6485400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  <c r="I61" s="9">
        <v>6485400</v>
      </c>
    </row>
    <row r="62" spans="1:9" x14ac:dyDescent="0.15">
      <c r="A62" s="5" t="s">
        <v>68</v>
      </c>
      <c r="B62" s="9">
        <v>398911</v>
      </c>
      <c r="C62" s="9">
        <v>5689163</v>
      </c>
      <c r="D62" s="9">
        <v>1715884</v>
      </c>
      <c r="E62" s="9">
        <v>6</v>
      </c>
      <c r="F62" s="9">
        <v>1075525</v>
      </c>
      <c r="G62" s="9">
        <v>1973891</v>
      </c>
      <c r="H62" s="9">
        <v>37997785</v>
      </c>
      <c r="I62" s="9">
        <v>48851165</v>
      </c>
    </row>
    <row r="63" spans="1:9" x14ac:dyDescent="0.15">
      <c r="A63" s="5" t="s">
        <v>69</v>
      </c>
      <c r="B63" s="9">
        <v>1</v>
      </c>
      <c r="C63" s="9">
        <v>1</v>
      </c>
      <c r="D63" s="9">
        <v>0</v>
      </c>
      <c r="E63" s="9">
        <v>0</v>
      </c>
      <c r="F63" s="9">
        <v>0</v>
      </c>
      <c r="G63" s="9">
        <v>0</v>
      </c>
      <c r="H63" s="9">
        <v>4</v>
      </c>
      <c r="I63" s="9">
        <v>6</v>
      </c>
    </row>
    <row r="64" spans="1:9" x14ac:dyDescent="0.15">
      <c r="A64" s="5" t="s">
        <v>70</v>
      </c>
      <c r="B64" s="9">
        <v>398910</v>
      </c>
      <c r="C64" s="9">
        <v>5689162</v>
      </c>
      <c r="D64" s="9">
        <v>1715884</v>
      </c>
      <c r="E64" s="9">
        <v>6</v>
      </c>
      <c r="F64" s="9">
        <v>1075525</v>
      </c>
      <c r="G64" s="9">
        <v>1973891</v>
      </c>
      <c r="H64" s="9">
        <v>37997781</v>
      </c>
      <c r="I64" s="9">
        <v>48851159</v>
      </c>
    </row>
    <row r="65" spans="1:9" x14ac:dyDescent="0.15">
      <c r="A65" s="5" t="s">
        <v>71</v>
      </c>
      <c r="B65" s="9">
        <v>0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1:9" x14ac:dyDescent="0.15">
      <c r="A66" s="5" t="s">
        <v>11</v>
      </c>
      <c r="B66" s="9">
        <v>9428185803</v>
      </c>
      <c r="C66" s="9">
        <v>2331109409</v>
      </c>
      <c r="D66" s="9">
        <v>1157120344</v>
      </c>
      <c r="E66" s="9">
        <v>6</v>
      </c>
      <c r="F66" s="9">
        <v>10691048</v>
      </c>
      <c r="G66" s="9">
        <v>85293642</v>
      </c>
      <c r="H66" s="9">
        <v>846543062</v>
      </c>
      <c r="I66" s="9">
        <v>13858943314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selection sqref="A1:I1"/>
    </sheetView>
  </sheetViews>
  <sheetFormatPr defaultColWidth="8.875" defaultRowHeight="11.25" x14ac:dyDescent="0.15"/>
  <cols>
    <col min="1" max="1" width="22.875" style="50" customWidth="1"/>
    <col min="2" max="9" width="12.875" style="50" customWidth="1"/>
    <col min="10" max="10" width="13.625" style="50" customWidth="1"/>
    <col min="11" max="11" width="8.875" style="50"/>
    <col min="12" max="12" width="11.875" style="50" bestFit="1" customWidth="1"/>
    <col min="13" max="13" width="10.25" style="50" bestFit="1" customWidth="1"/>
    <col min="14" max="16384" width="8.875" style="50"/>
  </cols>
  <sheetData>
    <row r="1" spans="1:9" ht="21" x14ac:dyDescent="0.15">
      <c r="A1" s="98" t="s">
        <v>223</v>
      </c>
      <c r="B1" s="98"/>
      <c r="C1" s="98"/>
      <c r="D1" s="98"/>
      <c r="E1" s="98"/>
      <c r="F1" s="98"/>
      <c r="G1" s="98"/>
      <c r="H1" s="98"/>
      <c r="I1" s="98"/>
    </row>
    <row r="2" spans="1:9" ht="13.5" x14ac:dyDescent="0.15">
      <c r="A2" s="51" t="s">
        <v>77</v>
      </c>
      <c r="B2" s="51"/>
      <c r="C2" s="51"/>
      <c r="D2" s="51"/>
      <c r="E2" s="51"/>
      <c r="F2" s="51"/>
      <c r="G2" s="51"/>
      <c r="H2" s="51"/>
      <c r="I2" s="52" t="s">
        <v>90</v>
      </c>
    </row>
    <row r="3" spans="1:9" ht="13.5" x14ac:dyDescent="0.15">
      <c r="A3" s="51" t="s">
        <v>202</v>
      </c>
      <c r="B3" s="51"/>
      <c r="C3" s="51"/>
      <c r="D3" s="51"/>
      <c r="E3" s="51"/>
      <c r="F3" s="51"/>
      <c r="G3" s="51"/>
      <c r="H3" s="51"/>
      <c r="I3" s="52" t="s">
        <v>72</v>
      </c>
    </row>
    <row r="4" spans="1:9" ht="37.5" customHeight="1" x14ac:dyDescent="0.15">
      <c r="A4" s="56" t="s">
        <v>224</v>
      </c>
      <c r="B4" s="57" t="s">
        <v>225</v>
      </c>
      <c r="C4" s="64" t="s">
        <v>226</v>
      </c>
      <c r="D4" s="64" t="s">
        <v>227</v>
      </c>
      <c r="E4" s="64" t="s">
        <v>228</v>
      </c>
      <c r="F4" s="64" t="s">
        <v>229</v>
      </c>
      <c r="G4" s="64" t="s">
        <v>230</v>
      </c>
      <c r="H4" s="57" t="s">
        <v>231</v>
      </c>
      <c r="I4" s="64" t="s">
        <v>232</v>
      </c>
    </row>
    <row r="5" spans="1:9" ht="18" customHeight="1" x14ac:dyDescent="0.15">
      <c r="A5" s="65">
        <f>SUM(B5:H5)</f>
        <v>42900831292</v>
      </c>
      <c r="B5" s="66">
        <v>34402076269</v>
      </c>
      <c r="C5" s="67">
        <v>5639003529</v>
      </c>
      <c r="D5" s="67">
        <v>1945889014</v>
      </c>
      <c r="E5" s="67">
        <v>237893848</v>
      </c>
      <c r="F5" s="67">
        <v>226277635</v>
      </c>
      <c r="G5" s="67">
        <v>152964292</v>
      </c>
      <c r="H5" s="67">
        <v>296726705</v>
      </c>
      <c r="I5" s="68">
        <v>9.4399822061399467E-3</v>
      </c>
    </row>
  </sheetData>
  <mergeCells count="1">
    <mergeCell ref="A1:I1"/>
  </mergeCells>
  <phoneticPr fontId="4"/>
  <pageMargins left="0.39370078740157483" right="0.39370078740157483" top="0.39370078740157483" bottom="0.39370078740157483" header="0.19685039370078741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zoomScaleNormal="100" workbookViewId="0">
      <selection sqref="A1:J1"/>
    </sheetView>
  </sheetViews>
  <sheetFormatPr defaultColWidth="8.875" defaultRowHeight="11.25" x14ac:dyDescent="0.15"/>
  <cols>
    <col min="1" max="1" width="22.875" style="50" customWidth="1"/>
    <col min="2" max="10" width="12.875" style="50" customWidth="1"/>
    <col min="11" max="16384" width="8.875" style="50"/>
  </cols>
  <sheetData>
    <row r="1" spans="1:10" ht="21" x14ac:dyDescent="0.15">
      <c r="A1" s="98" t="s">
        <v>233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ht="13.5" x14ac:dyDescent="0.1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2" t="s">
        <v>90</v>
      </c>
    </row>
    <row r="3" spans="1:10" ht="13.5" x14ac:dyDescent="0.15">
      <c r="A3" s="51" t="s">
        <v>202</v>
      </c>
      <c r="B3" s="51"/>
      <c r="C3" s="51"/>
      <c r="D3" s="51"/>
      <c r="E3" s="51"/>
      <c r="F3" s="51"/>
      <c r="G3" s="51"/>
      <c r="H3" s="51"/>
      <c r="I3" s="51"/>
      <c r="J3" s="52" t="s">
        <v>72</v>
      </c>
    </row>
    <row r="4" spans="1:10" ht="22.5" customHeight="1" x14ac:dyDescent="0.15">
      <c r="A4" s="56" t="s">
        <v>224</v>
      </c>
      <c r="B4" s="57" t="s">
        <v>234</v>
      </c>
      <c r="C4" s="64" t="s">
        <v>235</v>
      </c>
      <c r="D4" s="64" t="s">
        <v>236</v>
      </c>
      <c r="E4" s="64" t="s">
        <v>237</v>
      </c>
      <c r="F4" s="64" t="s">
        <v>238</v>
      </c>
      <c r="G4" s="64" t="s">
        <v>239</v>
      </c>
      <c r="H4" s="64" t="s">
        <v>240</v>
      </c>
      <c r="I4" s="64" t="s">
        <v>241</v>
      </c>
      <c r="J4" s="57" t="s">
        <v>242</v>
      </c>
    </row>
    <row r="5" spans="1:10" ht="18" customHeight="1" x14ac:dyDescent="0.15">
      <c r="A5" s="69">
        <f>SUM(B5:J5)</f>
        <v>42900831292</v>
      </c>
      <c r="B5" s="70">
        <v>3758216329</v>
      </c>
      <c r="C5" s="20">
        <v>3621787164</v>
      </c>
      <c r="D5" s="20">
        <v>3229371093</v>
      </c>
      <c r="E5" s="20">
        <v>3054301814</v>
      </c>
      <c r="F5" s="20">
        <v>2856362042</v>
      </c>
      <c r="G5" s="20">
        <v>12487868026</v>
      </c>
      <c r="H5" s="20">
        <v>7981493511</v>
      </c>
      <c r="I5" s="20">
        <v>3971077785</v>
      </c>
      <c r="J5" s="20">
        <v>1940353528</v>
      </c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ColWidth="8.875" defaultRowHeight="11.25" x14ac:dyDescent="0.15"/>
  <cols>
    <col min="1" max="1" width="18.875" style="12" customWidth="1"/>
    <col min="2" max="6" width="20.875" style="12" customWidth="1"/>
    <col min="7" max="7" width="10.125" style="12" bestFit="1" customWidth="1"/>
    <col min="8" max="8" width="9.75" style="12" bestFit="1" customWidth="1"/>
    <col min="9" max="13" width="8.875" style="12"/>
    <col min="14" max="15" width="10.25" style="12" bestFit="1" customWidth="1"/>
    <col min="16" max="16384" width="8.875" style="12"/>
  </cols>
  <sheetData>
    <row r="1" spans="1:6" ht="21" x14ac:dyDescent="0.2">
      <c r="A1" s="11" t="s">
        <v>243</v>
      </c>
    </row>
    <row r="2" spans="1:6" ht="13.5" x14ac:dyDescent="0.15">
      <c r="A2" s="13" t="s">
        <v>89</v>
      </c>
    </row>
    <row r="3" spans="1:6" ht="13.5" x14ac:dyDescent="0.15">
      <c r="A3" s="13" t="s">
        <v>90</v>
      </c>
    </row>
    <row r="4" spans="1:6" ht="13.5" x14ac:dyDescent="0.15">
      <c r="A4" s="12" t="s">
        <v>91</v>
      </c>
      <c r="F4" s="15" t="s">
        <v>93</v>
      </c>
    </row>
    <row r="5" spans="1:6" ht="22.5" customHeight="1" x14ac:dyDescent="0.15">
      <c r="A5" s="103" t="s">
        <v>3</v>
      </c>
      <c r="B5" s="103" t="s">
        <v>244</v>
      </c>
      <c r="C5" s="103" t="s">
        <v>245</v>
      </c>
      <c r="D5" s="103" t="s">
        <v>246</v>
      </c>
      <c r="E5" s="103"/>
      <c r="F5" s="103" t="s">
        <v>247</v>
      </c>
    </row>
    <row r="6" spans="1:6" ht="22.5" customHeight="1" x14ac:dyDescent="0.15">
      <c r="A6" s="103"/>
      <c r="B6" s="103"/>
      <c r="C6" s="103"/>
      <c r="D6" s="16" t="s">
        <v>248</v>
      </c>
      <c r="E6" s="16" t="s">
        <v>137</v>
      </c>
      <c r="F6" s="103"/>
    </row>
    <row r="7" spans="1:6" ht="18" customHeight="1" x14ac:dyDescent="0.15">
      <c r="A7" s="18" t="s">
        <v>249</v>
      </c>
      <c r="B7" s="31">
        <v>3773638391</v>
      </c>
      <c r="C7" s="31">
        <v>298962572</v>
      </c>
      <c r="D7" s="31">
        <v>168969273</v>
      </c>
      <c r="E7" s="31">
        <v>0</v>
      </c>
      <c r="F7" s="31">
        <v>3903631690</v>
      </c>
    </row>
    <row r="8" spans="1:6" ht="18" customHeight="1" x14ac:dyDescent="0.15">
      <c r="A8" s="18" t="s">
        <v>250</v>
      </c>
      <c r="B8" s="31">
        <v>369152387</v>
      </c>
      <c r="C8" s="31">
        <v>442483610</v>
      </c>
      <c r="D8" s="24">
        <v>369152387</v>
      </c>
      <c r="E8" s="31">
        <v>0</v>
      </c>
      <c r="F8" s="31">
        <v>442483610</v>
      </c>
    </row>
    <row r="9" spans="1:6" ht="18" customHeight="1" x14ac:dyDescent="0.15">
      <c r="A9" s="21" t="s">
        <v>11</v>
      </c>
      <c r="B9" s="24">
        <f>SUM(B7:B8)</f>
        <v>4142790778</v>
      </c>
      <c r="C9" s="24">
        <f>SUM(C7:C8)</f>
        <v>741446182</v>
      </c>
      <c r="D9" s="24">
        <f>SUM(D7:D8)</f>
        <v>538121660</v>
      </c>
      <c r="E9" s="24">
        <f>SUM(E7:E8)</f>
        <v>0</v>
      </c>
      <c r="F9" s="24">
        <f>SUM(F7:F8)</f>
        <v>4346115300</v>
      </c>
    </row>
  </sheetData>
  <mergeCells count="5">
    <mergeCell ref="A5:A6"/>
    <mergeCell ref="B5:B6"/>
    <mergeCell ref="C5:C6"/>
    <mergeCell ref="D5:E5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9"/>
  <sheetViews>
    <sheetView zoomScale="85" zoomScaleNormal="85" workbookViewId="0"/>
  </sheetViews>
  <sheetFormatPr defaultColWidth="8.875" defaultRowHeight="11.25" x14ac:dyDescent="0.15"/>
  <cols>
    <col min="1" max="2" width="30.625" style="6" bestFit="1" customWidth="1"/>
    <col min="3" max="3" width="52.625" style="6" bestFit="1" customWidth="1"/>
    <col min="4" max="4" width="13" style="6" customWidth="1"/>
    <col min="5" max="5" width="51.75" style="6" bestFit="1" customWidth="1"/>
    <col min="6" max="8" width="10.125" style="6" bestFit="1" customWidth="1"/>
    <col min="9" max="16384" width="8.875" style="6"/>
  </cols>
  <sheetData>
    <row r="1" spans="1:5" ht="21" x14ac:dyDescent="0.2">
      <c r="A1" s="71" t="s">
        <v>251</v>
      </c>
    </row>
    <row r="2" spans="1:5" ht="13.5" x14ac:dyDescent="0.15">
      <c r="A2" s="1" t="s">
        <v>89</v>
      </c>
    </row>
    <row r="3" spans="1:5" ht="13.5" x14ac:dyDescent="0.15">
      <c r="A3" s="1" t="s">
        <v>90</v>
      </c>
    </row>
    <row r="4" spans="1:5" ht="13.5" customHeight="1" x14ac:dyDescent="0.15">
      <c r="A4" s="6" t="s">
        <v>91</v>
      </c>
      <c r="E4" s="3" t="s">
        <v>252</v>
      </c>
    </row>
    <row r="5" spans="1:5" ht="22.5" customHeight="1" x14ac:dyDescent="0.15">
      <c r="A5" s="72" t="s">
        <v>3</v>
      </c>
      <c r="B5" s="72" t="s">
        <v>253</v>
      </c>
      <c r="C5" s="72" t="s">
        <v>254</v>
      </c>
      <c r="D5" s="73" t="s">
        <v>255</v>
      </c>
      <c r="E5" s="72" t="s">
        <v>256</v>
      </c>
    </row>
    <row r="6" spans="1:5" ht="18" customHeight="1" x14ac:dyDescent="0.15">
      <c r="A6" s="104" t="s">
        <v>257</v>
      </c>
      <c r="B6" s="74" t="s">
        <v>258</v>
      </c>
      <c r="C6" s="74"/>
      <c r="D6" s="75"/>
      <c r="E6" s="74"/>
    </row>
    <row r="7" spans="1:5" ht="18" customHeight="1" x14ac:dyDescent="0.15">
      <c r="A7" s="105"/>
      <c r="B7" s="76" t="s">
        <v>259</v>
      </c>
      <c r="C7" s="76" t="s">
        <v>260</v>
      </c>
      <c r="D7" s="10">
        <v>798296000</v>
      </c>
      <c r="E7" s="76" t="s">
        <v>261</v>
      </c>
    </row>
    <row r="8" spans="1:5" ht="18" customHeight="1" x14ac:dyDescent="0.15">
      <c r="A8" s="105"/>
      <c r="B8" s="76" t="s">
        <v>259</v>
      </c>
      <c r="C8" s="76" t="s">
        <v>262</v>
      </c>
      <c r="D8" s="10">
        <v>557871000</v>
      </c>
      <c r="E8" s="76" t="s">
        <v>261</v>
      </c>
    </row>
    <row r="9" spans="1:5" ht="18" customHeight="1" x14ac:dyDescent="0.15">
      <c r="A9" s="105"/>
      <c r="B9" s="76" t="s">
        <v>263</v>
      </c>
      <c r="C9" s="76" t="s">
        <v>264</v>
      </c>
      <c r="D9" s="10">
        <v>377794000</v>
      </c>
      <c r="E9" s="76" t="s">
        <v>265</v>
      </c>
    </row>
    <row r="10" spans="1:5" ht="18" customHeight="1" x14ac:dyDescent="0.15">
      <c r="A10" s="105"/>
      <c r="B10" s="76" t="s">
        <v>263</v>
      </c>
      <c r="C10" s="76" t="s">
        <v>266</v>
      </c>
      <c r="D10" s="10">
        <v>69843000</v>
      </c>
      <c r="E10" s="76" t="s">
        <v>267</v>
      </c>
    </row>
    <row r="11" spans="1:5" ht="18" customHeight="1" x14ac:dyDescent="0.15">
      <c r="A11" s="105"/>
      <c r="B11" s="76" t="s">
        <v>263</v>
      </c>
      <c r="C11" s="76" t="s">
        <v>268</v>
      </c>
      <c r="D11" s="10">
        <v>49473000</v>
      </c>
      <c r="E11" s="76" t="s">
        <v>265</v>
      </c>
    </row>
    <row r="12" spans="1:5" ht="18" customHeight="1" x14ac:dyDescent="0.15">
      <c r="A12" s="105"/>
      <c r="B12" s="76" t="s">
        <v>269</v>
      </c>
      <c r="C12" s="76" t="s">
        <v>270</v>
      </c>
      <c r="D12" s="10">
        <v>4164000</v>
      </c>
      <c r="E12" s="76" t="s">
        <v>271</v>
      </c>
    </row>
    <row r="13" spans="1:5" ht="18" customHeight="1" x14ac:dyDescent="0.15">
      <c r="A13" s="106"/>
      <c r="B13" s="77" t="s">
        <v>272</v>
      </c>
      <c r="C13" s="78"/>
      <c r="D13" s="79">
        <f>SUM(D7:D12)</f>
        <v>1857441000</v>
      </c>
      <c r="E13" s="78"/>
    </row>
    <row r="14" spans="1:5" ht="18" customHeight="1" x14ac:dyDescent="0.15">
      <c r="A14" s="107" t="s">
        <v>273</v>
      </c>
      <c r="B14" s="74" t="s">
        <v>258</v>
      </c>
      <c r="C14" s="74"/>
      <c r="D14" s="80"/>
      <c r="E14" s="74"/>
    </row>
    <row r="15" spans="1:5" ht="18" customHeight="1" x14ac:dyDescent="0.15">
      <c r="A15" s="108"/>
      <c r="B15" s="76" t="s">
        <v>274</v>
      </c>
      <c r="C15" s="76" t="s">
        <v>275</v>
      </c>
      <c r="D15" s="10">
        <v>7753100000</v>
      </c>
      <c r="E15" s="76" t="s">
        <v>276</v>
      </c>
    </row>
    <row r="16" spans="1:5" ht="18" customHeight="1" x14ac:dyDescent="0.15">
      <c r="A16" s="108"/>
      <c r="B16" s="76" t="s">
        <v>269</v>
      </c>
      <c r="C16" s="76" t="s">
        <v>270</v>
      </c>
      <c r="D16" s="10">
        <v>843675000</v>
      </c>
      <c r="E16" s="76" t="s">
        <v>271</v>
      </c>
    </row>
    <row r="17" spans="1:5" ht="18" customHeight="1" x14ac:dyDescent="0.15">
      <c r="A17" s="108"/>
      <c r="B17" s="76" t="s">
        <v>277</v>
      </c>
      <c r="C17" s="76" t="s">
        <v>278</v>
      </c>
      <c r="D17" s="10">
        <v>26426643</v>
      </c>
      <c r="E17" s="76" t="s">
        <v>279</v>
      </c>
    </row>
    <row r="18" spans="1:5" ht="18" customHeight="1" x14ac:dyDescent="0.15">
      <c r="A18" s="108"/>
      <c r="B18" s="76" t="s">
        <v>277</v>
      </c>
      <c r="C18" s="76" t="s">
        <v>278</v>
      </c>
      <c r="D18" s="10">
        <v>739590301</v>
      </c>
      <c r="E18" s="76" t="s">
        <v>280</v>
      </c>
    </row>
    <row r="19" spans="1:5" ht="18" customHeight="1" x14ac:dyDescent="0.15">
      <c r="A19" s="108"/>
      <c r="B19" s="76" t="s">
        <v>277</v>
      </c>
      <c r="C19" s="76" t="s">
        <v>278</v>
      </c>
      <c r="D19" s="10">
        <v>19379032</v>
      </c>
      <c r="E19" s="76" t="s">
        <v>281</v>
      </c>
    </row>
    <row r="20" spans="1:5" ht="18" customHeight="1" x14ac:dyDescent="0.15">
      <c r="A20" s="108"/>
      <c r="B20" s="76" t="s">
        <v>277</v>
      </c>
      <c r="C20" s="76" t="s">
        <v>282</v>
      </c>
      <c r="D20" s="10">
        <v>99260000</v>
      </c>
      <c r="E20" s="76" t="s">
        <v>283</v>
      </c>
    </row>
    <row r="21" spans="1:5" ht="18" customHeight="1" x14ac:dyDescent="0.15">
      <c r="A21" s="108"/>
      <c r="B21" s="76" t="s">
        <v>277</v>
      </c>
      <c r="C21" s="76" t="s">
        <v>282</v>
      </c>
      <c r="D21" s="10">
        <v>99260000</v>
      </c>
      <c r="E21" s="76" t="s">
        <v>284</v>
      </c>
    </row>
    <row r="22" spans="1:5" ht="18" customHeight="1" x14ac:dyDescent="0.15">
      <c r="A22" s="108"/>
      <c r="B22" s="76" t="s">
        <v>285</v>
      </c>
      <c r="C22" s="76" t="s">
        <v>286</v>
      </c>
      <c r="D22" s="10">
        <v>126181934</v>
      </c>
      <c r="E22" s="76" t="s">
        <v>287</v>
      </c>
    </row>
    <row r="23" spans="1:5" ht="18" customHeight="1" x14ac:dyDescent="0.15">
      <c r="A23" s="108"/>
      <c r="B23" s="76" t="s">
        <v>263</v>
      </c>
      <c r="C23" s="76" t="s">
        <v>288</v>
      </c>
      <c r="D23" s="10">
        <v>119316000</v>
      </c>
      <c r="E23" s="76" t="s">
        <v>265</v>
      </c>
    </row>
    <row r="24" spans="1:5" ht="18" customHeight="1" x14ac:dyDescent="0.15">
      <c r="A24" s="108"/>
      <c r="B24" s="76" t="s">
        <v>277</v>
      </c>
      <c r="C24" s="76" t="s">
        <v>289</v>
      </c>
      <c r="D24" s="10">
        <v>111750000</v>
      </c>
      <c r="E24" s="76" t="s">
        <v>290</v>
      </c>
    </row>
    <row r="25" spans="1:5" ht="18" customHeight="1" x14ac:dyDescent="0.15">
      <c r="A25" s="108"/>
      <c r="B25" s="76" t="s">
        <v>291</v>
      </c>
      <c r="C25" s="76" t="s">
        <v>292</v>
      </c>
      <c r="D25" s="10">
        <v>110178222</v>
      </c>
      <c r="E25" s="76" t="s">
        <v>293</v>
      </c>
    </row>
    <row r="26" spans="1:5" ht="18" customHeight="1" x14ac:dyDescent="0.15">
      <c r="A26" s="108"/>
      <c r="B26" s="76" t="s">
        <v>263</v>
      </c>
      <c r="C26" s="76" t="s">
        <v>294</v>
      </c>
      <c r="D26" s="10">
        <v>79221686</v>
      </c>
      <c r="E26" s="76" t="s">
        <v>265</v>
      </c>
    </row>
    <row r="27" spans="1:5" ht="18" customHeight="1" x14ac:dyDescent="0.15">
      <c r="A27" s="108"/>
      <c r="B27" s="76" t="s">
        <v>295</v>
      </c>
      <c r="C27" s="76" t="s">
        <v>296</v>
      </c>
      <c r="D27" s="10">
        <v>72238429</v>
      </c>
      <c r="E27" s="76" t="s">
        <v>297</v>
      </c>
    </row>
    <row r="28" spans="1:5" ht="18" customHeight="1" x14ac:dyDescent="0.15">
      <c r="A28" s="108"/>
      <c r="B28" s="76" t="s">
        <v>298</v>
      </c>
      <c r="C28" s="76" t="s">
        <v>299</v>
      </c>
      <c r="D28" s="10">
        <v>55500000</v>
      </c>
      <c r="E28" s="76" t="s">
        <v>300</v>
      </c>
    </row>
    <row r="29" spans="1:5" ht="18" customHeight="1" x14ac:dyDescent="0.15">
      <c r="A29" s="108"/>
      <c r="B29" s="76" t="s">
        <v>298</v>
      </c>
      <c r="C29" s="76" t="s">
        <v>299</v>
      </c>
      <c r="D29" s="10">
        <v>494000</v>
      </c>
      <c r="E29" s="76" t="s">
        <v>301</v>
      </c>
    </row>
    <row r="30" spans="1:5" ht="18" customHeight="1" x14ac:dyDescent="0.15">
      <c r="A30" s="108"/>
      <c r="B30" s="76" t="s">
        <v>269</v>
      </c>
      <c r="C30" s="76" t="s">
        <v>302</v>
      </c>
      <c r="D30" s="10">
        <v>51144054</v>
      </c>
      <c r="E30" s="76" t="s">
        <v>303</v>
      </c>
    </row>
    <row r="31" spans="1:5" ht="18" customHeight="1" x14ac:dyDescent="0.15">
      <c r="A31" s="108"/>
      <c r="B31" s="76" t="s">
        <v>263</v>
      </c>
      <c r="C31" s="76" t="s">
        <v>264</v>
      </c>
      <c r="D31" s="10">
        <v>46475432</v>
      </c>
      <c r="E31" s="76" t="s">
        <v>265</v>
      </c>
    </row>
    <row r="32" spans="1:5" ht="18" customHeight="1" x14ac:dyDescent="0.15">
      <c r="A32" s="108"/>
      <c r="B32" s="76" t="s">
        <v>263</v>
      </c>
      <c r="C32" s="76" t="s">
        <v>264</v>
      </c>
      <c r="D32" s="10">
        <v>819000</v>
      </c>
      <c r="E32" s="76" t="s">
        <v>304</v>
      </c>
    </row>
    <row r="33" spans="1:5" ht="18" customHeight="1" x14ac:dyDescent="0.15">
      <c r="A33" s="108"/>
      <c r="B33" s="76" t="s">
        <v>305</v>
      </c>
      <c r="C33" s="76" t="s">
        <v>275</v>
      </c>
      <c r="D33" s="10">
        <v>41900000</v>
      </c>
      <c r="E33" s="76" t="s">
        <v>306</v>
      </c>
    </row>
    <row r="34" spans="1:5" ht="18" customHeight="1" x14ac:dyDescent="0.15">
      <c r="A34" s="108"/>
      <c r="B34" s="76" t="s">
        <v>298</v>
      </c>
      <c r="C34" s="76" t="s">
        <v>307</v>
      </c>
      <c r="D34" s="10">
        <v>40000000</v>
      </c>
      <c r="E34" s="76" t="s">
        <v>308</v>
      </c>
    </row>
    <row r="35" spans="1:5" ht="18" customHeight="1" x14ac:dyDescent="0.15">
      <c r="A35" s="108"/>
      <c r="B35" s="76" t="s">
        <v>309</v>
      </c>
      <c r="C35" s="76" t="s">
        <v>310</v>
      </c>
      <c r="D35" s="10">
        <v>2728000</v>
      </c>
      <c r="E35" s="76" t="s">
        <v>311</v>
      </c>
    </row>
    <row r="36" spans="1:5" ht="18" customHeight="1" x14ac:dyDescent="0.15">
      <c r="A36" s="108"/>
      <c r="B36" s="76" t="s">
        <v>309</v>
      </c>
      <c r="C36" s="76" t="s">
        <v>310</v>
      </c>
      <c r="D36" s="10">
        <v>33332600</v>
      </c>
      <c r="E36" s="76" t="s">
        <v>312</v>
      </c>
    </row>
    <row r="37" spans="1:5" ht="18" customHeight="1" x14ac:dyDescent="0.15">
      <c r="A37" s="108"/>
      <c r="B37" s="76" t="s">
        <v>277</v>
      </c>
      <c r="C37" s="76" t="s">
        <v>313</v>
      </c>
      <c r="D37" s="10">
        <v>24615000</v>
      </c>
      <c r="E37" s="76" t="s">
        <v>314</v>
      </c>
    </row>
    <row r="38" spans="1:5" ht="18" customHeight="1" x14ac:dyDescent="0.15">
      <c r="A38" s="108"/>
      <c r="B38" s="76" t="s">
        <v>277</v>
      </c>
      <c r="C38" s="76" t="s">
        <v>313</v>
      </c>
      <c r="D38" s="10">
        <v>2520000</v>
      </c>
      <c r="E38" s="76" t="s">
        <v>315</v>
      </c>
    </row>
    <row r="39" spans="1:5" ht="18" customHeight="1" x14ac:dyDescent="0.15">
      <c r="A39" s="108"/>
      <c r="B39" s="76" t="s">
        <v>316</v>
      </c>
      <c r="C39" s="76" t="s">
        <v>317</v>
      </c>
      <c r="D39" s="10">
        <v>19568000</v>
      </c>
      <c r="E39" s="76" t="s">
        <v>318</v>
      </c>
    </row>
    <row r="40" spans="1:5" ht="18" customHeight="1" x14ac:dyDescent="0.15">
      <c r="A40" s="108"/>
      <c r="B40" s="76" t="s">
        <v>319</v>
      </c>
      <c r="C40" s="76" t="s">
        <v>320</v>
      </c>
      <c r="D40" s="10">
        <v>19295500</v>
      </c>
      <c r="E40" s="76" t="s">
        <v>321</v>
      </c>
    </row>
    <row r="41" spans="1:5" ht="18" customHeight="1" x14ac:dyDescent="0.15">
      <c r="A41" s="108"/>
      <c r="B41" s="76" t="s">
        <v>322</v>
      </c>
      <c r="C41" s="76" t="s">
        <v>286</v>
      </c>
      <c r="D41" s="10">
        <v>17505659</v>
      </c>
      <c r="E41" s="76" t="s">
        <v>323</v>
      </c>
    </row>
    <row r="42" spans="1:5" ht="18" customHeight="1" x14ac:dyDescent="0.15">
      <c r="A42" s="108"/>
      <c r="B42" s="76" t="s">
        <v>324</v>
      </c>
      <c r="C42" s="76" t="s">
        <v>325</v>
      </c>
      <c r="D42" s="10">
        <v>14204488</v>
      </c>
      <c r="E42" s="76" t="s">
        <v>326</v>
      </c>
    </row>
    <row r="43" spans="1:5" ht="18" customHeight="1" x14ac:dyDescent="0.15">
      <c r="A43" s="108"/>
      <c r="B43" s="76" t="s">
        <v>277</v>
      </c>
      <c r="C43" s="76" t="s">
        <v>299</v>
      </c>
      <c r="D43" s="10">
        <v>5900000</v>
      </c>
      <c r="E43" s="76" t="s">
        <v>327</v>
      </c>
    </row>
    <row r="44" spans="1:5" ht="18" customHeight="1" x14ac:dyDescent="0.15">
      <c r="A44" s="108"/>
      <c r="B44" s="76" t="s">
        <v>277</v>
      </c>
      <c r="C44" s="76" t="s">
        <v>299</v>
      </c>
      <c r="D44" s="10">
        <v>5950000</v>
      </c>
      <c r="E44" s="76" t="s">
        <v>328</v>
      </c>
    </row>
    <row r="45" spans="1:5" ht="18" customHeight="1" x14ac:dyDescent="0.15">
      <c r="A45" s="108"/>
      <c r="B45" s="76" t="s">
        <v>277</v>
      </c>
      <c r="C45" s="76" t="s">
        <v>329</v>
      </c>
      <c r="D45" s="10">
        <v>1747450</v>
      </c>
      <c r="E45" s="76" t="s">
        <v>330</v>
      </c>
    </row>
    <row r="46" spans="1:5" ht="18" customHeight="1" x14ac:dyDescent="0.15">
      <c r="A46" s="108"/>
      <c r="B46" s="76" t="s">
        <v>277</v>
      </c>
      <c r="C46" s="76" t="s">
        <v>329</v>
      </c>
      <c r="D46" s="10">
        <v>9496500</v>
      </c>
      <c r="E46" s="76" t="s">
        <v>331</v>
      </c>
    </row>
    <row r="47" spans="1:5" ht="18" customHeight="1" x14ac:dyDescent="0.15">
      <c r="A47" s="108"/>
      <c r="B47" s="76" t="s">
        <v>277</v>
      </c>
      <c r="C47" s="76" t="s">
        <v>332</v>
      </c>
      <c r="D47" s="10">
        <v>10000000</v>
      </c>
      <c r="E47" s="76" t="s">
        <v>333</v>
      </c>
    </row>
    <row r="48" spans="1:5" ht="18" customHeight="1" x14ac:dyDescent="0.15">
      <c r="A48" s="108"/>
      <c r="B48" s="76" t="s">
        <v>334</v>
      </c>
      <c r="C48" s="76" t="s">
        <v>286</v>
      </c>
      <c r="D48" s="10">
        <v>5670500</v>
      </c>
      <c r="E48" s="76" t="s">
        <v>335</v>
      </c>
    </row>
    <row r="49" spans="1:5" ht="18" customHeight="1" x14ac:dyDescent="0.15">
      <c r="A49" s="108"/>
      <c r="B49" s="76" t="s">
        <v>336</v>
      </c>
      <c r="C49" s="76" t="s">
        <v>286</v>
      </c>
      <c r="D49" s="10">
        <v>715770</v>
      </c>
      <c r="E49" s="76" t="s">
        <v>337</v>
      </c>
    </row>
    <row r="50" spans="1:5" ht="18" customHeight="1" x14ac:dyDescent="0.15">
      <c r="A50" s="108"/>
      <c r="B50" s="74" t="s">
        <v>338</v>
      </c>
      <c r="C50" s="74"/>
      <c r="D50" s="80"/>
      <c r="E50" s="74"/>
    </row>
    <row r="51" spans="1:5" ht="18" customHeight="1" x14ac:dyDescent="0.15">
      <c r="A51" s="108"/>
      <c r="B51" s="76" t="s">
        <v>339</v>
      </c>
      <c r="C51" s="76" t="s">
        <v>307</v>
      </c>
      <c r="D51" s="10">
        <v>1584331797</v>
      </c>
      <c r="E51" s="76" t="s">
        <v>340</v>
      </c>
    </row>
    <row r="52" spans="1:5" ht="18" customHeight="1" x14ac:dyDescent="0.15">
      <c r="A52" s="108"/>
      <c r="B52" s="76" t="s">
        <v>341</v>
      </c>
      <c r="C52" s="76" t="s">
        <v>307</v>
      </c>
      <c r="D52" s="10">
        <v>460431617</v>
      </c>
      <c r="E52" s="76" t="s">
        <v>342</v>
      </c>
    </row>
    <row r="53" spans="1:5" ht="18" customHeight="1" x14ac:dyDescent="0.15">
      <c r="A53" s="108"/>
      <c r="B53" s="76" t="s">
        <v>343</v>
      </c>
      <c r="C53" s="76" t="s">
        <v>307</v>
      </c>
      <c r="D53" s="10">
        <v>169078411</v>
      </c>
      <c r="E53" s="76" t="s">
        <v>344</v>
      </c>
    </row>
    <row r="54" spans="1:5" ht="18" customHeight="1" x14ac:dyDescent="0.15">
      <c r="A54" s="108"/>
      <c r="B54" s="76" t="s">
        <v>345</v>
      </c>
      <c r="C54" s="76" t="s">
        <v>346</v>
      </c>
      <c r="D54" s="10">
        <v>60634449</v>
      </c>
      <c r="E54" s="76" t="s">
        <v>345</v>
      </c>
    </row>
    <row r="55" spans="1:5" ht="18" customHeight="1" x14ac:dyDescent="0.15">
      <c r="A55" s="108"/>
      <c r="B55" s="74" t="s">
        <v>347</v>
      </c>
      <c r="C55" s="74"/>
      <c r="D55" s="80"/>
      <c r="E55" s="74"/>
    </row>
    <row r="56" spans="1:5" s="82" customFormat="1" ht="18" customHeight="1" x14ac:dyDescent="0.15">
      <c r="A56" s="108"/>
      <c r="B56" s="81" t="s">
        <v>348</v>
      </c>
      <c r="C56" s="81" t="s">
        <v>349</v>
      </c>
      <c r="D56" s="79">
        <v>156853749</v>
      </c>
      <c r="E56" s="81" t="s">
        <v>350</v>
      </c>
    </row>
    <row r="57" spans="1:5" s="82" customFormat="1" ht="18" customHeight="1" x14ac:dyDescent="0.15">
      <c r="A57" s="108"/>
      <c r="B57" s="81" t="s">
        <v>348</v>
      </c>
      <c r="C57" s="81" t="s">
        <v>349</v>
      </c>
      <c r="D57" s="79">
        <v>2431365727</v>
      </c>
      <c r="E57" s="81" t="s">
        <v>351</v>
      </c>
    </row>
    <row r="58" spans="1:5" s="82" customFormat="1" ht="18" customHeight="1" x14ac:dyDescent="0.15">
      <c r="A58" s="108"/>
      <c r="B58" s="81" t="s">
        <v>348</v>
      </c>
      <c r="C58" s="81" t="s">
        <v>349</v>
      </c>
      <c r="D58" s="79">
        <v>6249971</v>
      </c>
      <c r="E58" s="81" t="s">
        <v>352</v>
      </c>
    </row>
    <row r="59" spans="1:5" s="82" customFormat="1" ht="18" customHeight="1" x14ac:dyDescent="0.15">
      <c r="A59" s="108"/>
      <c r="B59" s="81" t="s">
        <v>348</v>
      </c>
      <c r="C59" s="81" t="s">
        <v>349</v>
      </c>
      <c r="D59" s="79">
        <v>30468533</v>
      </c>
      <c r="E59" s="81" t="s">
        <v>353</v>
      </c>
    </row>
    <row r="60" spans="1:5" s="82" customFormat="1" ht="18" customHeight="1" x14ac:dyDescent="0.15">
      <c r="A60" s="108"/>
      <c r="B60" s="81" t="s">
        <v>348</v>
      </c>
      <c r="C60" s="81" t="s">
        <v>349</v>
      </c>
      <c r="D60" s="79">
        <v>270307408</v>
      </c>
      <c r="E60" s="81" t="s">
        <v>354</v>
      </c>
    </row>
    <row r="61" spans="1:5" s="82" customFormat="1" ht="18" customHeight="1" x14ac:dyDescent="0.15">
      <c r="A61" s="108"/>
      <c r="B61" s="81" t="s">
        <v>348</v>
      </c>
      <c r="C61" s="81" t="s">
        <v>349</v>
      </c>
      <c r="D61" s="79">
        <v>929435236</v>
      </c>
      <c r="E61" s="81" t="s">
        <v>355</v>
      </c>
    </row>
    <row r="62" spans="1:5" s="82" customFormat="1" ht="18" customHeight="1" x14ac:dyDescent="0.15">
      <c r="A62" s="108"/>
      <c r="B62" s="81" t="s">
        <v>356</v>
      </c>
      <c r="C62" s="81" t="s">
        <v>349</v>
      </c>
      <c r="D62" s="79">
        <v>1160575492</v>
      </c>
      <c r="E62" s="81" t="s">
        <v>356</v>
      </c>
    </row>
    <row r="63" spans="1:5" s="82" customFormat="1" ht="18" customHeight="1" x14ac:dyDescent="0.15">
      <c r="A63" s="108"/>
      <c r="B63" s="81" t="s">
        <v>357</v>
      </c>
      <c r="C63" s="81" t="s">
        <v>349</v>
      </c>
      <c r="D63" s="79">
        <v>144552581</v>
      </c>
      <c r="E63" s="81" t="s">
        <v>358</v>
      </c>
    </row>
    <row r="64" spans="1:5" s="82" customFormat="1" ht="18" customHeight="1" x14ac:dyDescent="0.15">
      <c r="A64" s="108"/>
      <c r="B64" s="81" t="s">
        <v>357</v>
      </c>
      <c r="C64" s="81" t="s">
        <v>349</v>
      </c>
      <c r="D64" s="79">
        <v>133244</v>
      </c>
      <c r="E64" s="81" t="s">
        <v>359</v>
      </c>
    </row>
    <row r="65" spans="1:5" s="82" customFormat="1" ht="18" customHeight="1" x14ac:dyDescent="0.15">
      <c r="A65" s="108"/>
      <c r="B65" s="81" t="s">
        <v>360</v>
      </c>
      <c r="C65" s="81" t="s">
        <v>349</v>
      </c>
      <c r="D65" s="79">
        <v>137543816</v>
      </c>
      <c r="E65" s="81" t="s">
        <v>361</v>
      </c>
    </row>
    <row r="66" spans="1:5" s="82" customFormat="1" ht="18" customHeight="1" x14ac:dyDescent="0.15">
      <c r="A66" s="108"/>
      <c r="B66" s="81" t="s">
        <v>362</v>
      </c>
      <c r="C66" s="81" t="s">
        <v>363</v>
      </c>
      <c r="D66" s="79">
        <v>103040890</v>
      </c>
      <c r="E66" s="81" t="s">
        <v>364</v>
      </c>
    </row>
    <row r="67" spans="1:5" s="82" customFormat="1" ht="18" customHeight="1" x14ac:dyDescent="0.15">
      <c r="A67" s="108"/>
      <c r="B67" s="81" t="s">
        <v>362</v>
      </c>
      <c r="C67" s="81" t="s">
        <v>363</v>
      </c>
      <c r="D67" s="79">
        <v>184274</v>
      </c>
      <c r="E67" s="81" t="s">
        <v>365</v>
      </c>
    </row>
    <row r="68" spans="1:5" s="82" customFormat="1" ht="18" customHeight="1" x14ac:dyDescent="0.15">
      <c r="A68" s="108"/>
      <c r="B68" s="81" t="s">
        <v>362</v>
      </c>
      <c r="C68" s="81" t="s">
        <v>363</v>
      </c>
      <c r="D68" s="79">
        <v>19021272</v>
      </c>
      <c r="E68" s="81" t="s">
        <v>366</v>
      </c>
    </row>
    <row r="69" spans="1:5" s="82" customFormat="1" ht="18" customHeight="1" x14ac:dyDescent="0.15">
      <c r="A69" s="108"/>
      <c r="B69" s="81" t="s">
        <v>362</v>
      </c>
      <c r="C69" s="81" t="s">
        <v>363</v>
      </c>
      <c r="D69" s="79">
        <v>615540</v>
      </c>
      <c r="E69" s="81" t="s">
        <v>367</v>
      </c>
    </row>
    <row r="70" spans="1:5" s="82" customFormat="1" ht="18" customHeight="1" x14ac:dyDescent="0.15">
      <c r="A70" s="108"/>
      <c r="B70" s="81" t="s">
        <v>362</v>
      </c>
      <c r="C70" s="81" t="s">
        <v>349</v>
      </c>
      <c r="D70" s="79">
        <v>36422948</v>
      </c>
      <c r="E70" s="81" t="s">
        <v>364</v>
      </c>
    </row>
    <row r="71" spans="1:5" s="82" customFormat="1" ht="18" customHeight="1" x14ac:dyDescent="0.15">
      <c r="A71" s="108"/>
      <c r="B71" s="81" t="s">
        <v>362</v>
      </c>
      <c r="C71" s="81" t="s">
        <v>349</v>
      </c>
      <c r="D71" s="79">
        <v>27427</v>
      </c>
      <c r="E71" s="81" t="s">
        <v>365</v>
      </c>
    </row>
    <row r="72" spans="1:5" ht="18" customHeight="1" x14ac:dyDescent="0.15">
      <c r="A72" s="108"/>
      <c r="B72" s="74" t="s">
        <v>368</v>
      </c>
      <c r="C72" s="74"/>
      <c r="D72" s="80"/>
      <c r="E72" s="74"/>
    </row>
    <row r="73" spans="1:5" s="82" customFormat="1" ht="18" customHeight="1" x14ac:dyDescent="0.15">
      <c r="A73" s="108"/>
      <c r="B73" s="81" t="s">
        <v>369</v>
      </c>
      <c r="C73" s="81" t="s">
        <v>278</v>
      </c>
      <c r="D73" s="79">
        <v>674873156</v>
      </c>
      <c r="E73" s="81" t="s">
        <v>370</v>
      </c>
    </row>
    <row r="74" spans="1:5" s="82" customFormat="1" ht="18" customHeight="1" x14ac:dyDescent="0.15">
      <c r="A74" s="108"/>
      <c r="B74" s="81" t="s">
        <v>369</v>
      </c>
      <c r="C74" s="81" t="s">
        <v>278</v>
      </c>
      <c r="D74" s="79">
        <v>603399750</v>
      </c>
      <c r="E74" s="81" t="s">
        <v>371</v>
      </c>
    </row>
    <row r="75" spans="1:5" ht="18" customHeight="1" x14ac:dyDescent="0.15">
      <c r="A75" s="108"/>
      <c r="B75" s="76" t="s">
        <v>369</v>
      </c>
      <c r="C75" s="76" t="s">
        <v>278</v>
      </c>
      <c r="D75" s="10">
        <v>185449594</v>
      </c>
      <c r="E75" s="76" t="s">
        <v>372</v>
      </c>
    </row>
    <row r="76" spans="1:5" ht="18" customHeight="1" x14ac:dyDescent="0.15">
      <c r="A76" s="108"/>
      <c r="B76" s="76" t="s">
        <v>373</v>
      </c>
      <c r="C76" s="76"/>
      <c r="D76" s="79">
        <v>5360076211</v>
      </c>
      <c r="E76" s="76"/>
    </row>
    <row r="77" spans="1:5" ht="18" customHeight="1" x14ac:dyDescent="0.15">
      <c r="A77" s="109"/>
      <c r="B77" s="77" t="s">
        <v>272</v>
      </c>
      <c r="C77" s="78"/>
      <c r="D77" s="79">
        <f>SUM(D14:D76)</f>
        <v>25134232293</v>
      </c>
      <c r="E77" s="78"/>
    </row>
    <row r="78" spans="1:5" ht="18" customHeight="1" x14ac:dyDescent="0.15">
      <c r="A78" s="77" t="s">
        <v>11</v>
      </c>
      <c r="B78" s="78"/>
      <c r="C78" s="78"/>
      <c r="D78" s="10">
        <v>26991673293</v>
      </c>
      <c r="E78" s="78"/>
    </row>
    <row r="79" spans="1:5" ht="13.5" customHeight="1" x14ac:dyDescent="0.15"/>
  </sheetData>
  <mergeCells count="2">
    <mergeCell ref="A6:A13"/>
    <mergeCell ref="A14:A77"/>
  </mergeCells>
  <phoneticPr fontId="4"/>
  <printOptions horizontalCentered="1"/>
  <pageMargins left="0.39370078740157483" right="0.39370078740157483" top="1.9685039370078741" bottom="0.39370078740157483" header="0.19685039370078741" footer="0.19685039370078741"/>
  <pageSetup paperSize="8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3"/>
  <sheetViews>
    <sheetView view="pageBreakPreview" zoomScale="85" zoomScaleNormal="85" zoomScaleSheetLayoutView="85" workbookViewId="0"/>
  </sheetViews>
  <sheetFormatPr defaultColWidth="8.875" defaultRowHeight="11.25" x14ac:dyDescent="0.15"/>
  <cols>
    <col min="1" max="1" width="28.875" style="12" customWidth="1"/>
    <col min="2" max="3" width="24.875" style="12" customWidth="1"/>
    <col min="4" max="4" width="13.875" style="12" bestFit="1" customWidth="1"/>
    <col min="5" max="5" width="24.875" style="12" customWidth="1"/>
    <col min="6" max="6" width="10" style="12" bestFit="1" customWidth="1"/>
    <col min="7" max="7" width="10.75" style="12" bestFit="1" customWidth="1"/>
    <col min="8" max="16384" width="8.875" style="12"/>
  </cols>
  <sheetData>
    <row r="1" spans="1:5" ht="21" x14ac:dyDescent="0.2">
      <c r="A1" s="11" t="s">
        <v>374</v>
      </c>
    </row>
    <row r="2" spans="1:5" ht="13.5" x14ac:dyDescent="0.15">
      <c r="A2" s="13" t="s">
        <v>89</v>
      </c>
    </row>
    <row r="3" spans="1:5" ht="13.5" x14ac:dyDescent="0.15">
      <c r="A3" s="13" t="s">
        <v>90</v>
      </c>
    </row>
    <row r="4" spans="1:5" ht="13.5" x14ac:dyDescent="0.15">
      <c r="A4" s="12" t="s">
        <v>202</v>
      </c>
      <c r="E4" s="15" t="s">
        <v>93</v>
      </c>
    </row>
    <row r="5" spans="1:5" ht="22.5" customHeight="1" x14ac:dyDescent="0.15">
      <c r="A5" s="16" t="s">
        <v>375</v>
      </c>
      <c r="B5" s="16" t="s">
        <v>3</v>
      </c>
      <c r="C5" s="126" t="s">
        <v>376</v>
      </c>
      <c r="D5" s="127"/>
      <c r="E5" s="16" t="s">
        <v>255</v>
      </c>
    </row>
    <row r="6" spans="1:5" ht="18" customHeight="1" x14ac:dyDescent="0.15">
      <c r="A6" s="110" t="s">
        <v>377</v>
      </c>
      <c r="B6" s="110" t="s">
        <v>378</v>
      </c>
      <c r="C6" s="112" t="s">
        <v>379</v>
      </c>
      <c r="D6" s="113"/>
      <c r="E6" s="83">
        <v>9791206500</v>
      </c>
    </row>
    <row r="7" spans="1:5" ht="18" customHeight="1" x14ac:dyDescent="0.15">
      <c r="A7" s="110"/>
      <c r="B7" s="110"/>
      <c r="C7" s="112" t="s">
        <v>380</v>
      </c>
      <c r="D7" s="113"/>
      <c r="E7" s="83">
        <v>133527000</v>
      </c>
    </row>
    <row r="8" spans="1:5" ht="18" customHeight="1" x14ac:dyDescent="0.15">
      <c r="A8" s="110"/>
      <c r="B8" s="110"/>
      <c r="C8" s="112" t="s">
        <v>381</v>
      </c>
      <c r="D8" s="113"/>
      <c r="E8" s="83">
        <v>15673000</v>
      </c>
    </row>
    <row r="9" spans="1:5" ht="18" customHeight="1" x14ac:dyDescent="0.15">
      <c r="A9" s="110"/>
      <c r="B9" s="110"/>
      <c r="C9" s="112" t="s">
        <v>382</v>
      </c>
      <c r="D9" s="113"/>
      <c r="E9" s="83">
        <v>66364000</v>
      </c>
    </row>
    <row r="10" spans="1:5" ht="18" customHeight="1" x14ac:dyDescent="0.15">
      <c r="A10" s="110"/>
      <c r="B10" s="110"/>
      <c r="C10" s="112" t="s">
        <v>383</v>
      </c>
      <c r="D10" s="113"/>
      <c r="E10" s="83">
        <v>75058000</v>
      </c>
    </row>
    <row r="11" spans="1:5" ht="18" customHeight="1" x14ac:dyDescent="0.15">
      <c r="A11" s="110"/>
      <c r="B11" s="110"/>
      <c r="C11" s="112" t="s">
        <v>384</v>
      </c>
      <c r="D11" s="113"/>
      <c r="E11" s="83">
        <v>17489000</v>
      </c>
    </row>
    <row r="12" spans="1:5" ht="18" customHeight="1" x14ac:dyDescent="0.15">
      <c r="A12" s="110"/>
      <c r="B12" s="110"/>
      <c r="C12" s="112" t="s">
        <v>385</v>
      </c>
      <c r="D12" s="113"/>
      <c r="E12" s="83">
        <v>1440400000</v>
      </c>
    </row>
    <row r="13" spans="1:5" ht="18" customHeight="1" x14ac:dyDescent="0.15">
      <c r="A13" s="110"/>
      <c r="B13" s="110"/>
      <c r="C13" s="112" t="s">
        <v>386</v>
      </c>
      <c r="D13" s="113"/>
      <c r="E13" s="83">
        <v>68980230</v>
      </c>
    </row>
    <row r="14" spans="1:5" ht="18" customHeight="1" x14ac:dyDescent="0.15">
      <c r="A14" s="110"/>
      <c r="B14" s="110"/>
      <c r="C14" s="112" t="s">
        <v>387</v>
      </c>
      <c r="D14" s="113"/>
      <c r="E14" s="83">
        <v>22924000</v>
      </c>
    </row>
    <row r="15" spans="1:5" ht="18" customHeight="1" x14ac:dyDescent="0.15">
      <c r="A15" s="110"/>
      <c r="B15" s="110"/>
      <c r="C15" s="112" t="s">
        <v>388</v>
      </c>
      <c r="D15" s="113"/>
      <c r="E15" s="83">
        <v>102614000</v>
      </c>
    </row>
    <row r="16" spans="1:5" ht="18" customHeight="1" x14ac:dyDescent="0.15">
      <c r="A16" s="110"/>
      <c r="B16" s="110"/>
      <c r="C16" s="112" t="s">
        <v>389</v>
      </c>
      <c r="D16" s="113"/>
      <c r="E16" s="83">
        <v>3567681000</v>
      </c>
    </row>
    <row r="17" spans="1:5" ht="18" customHeight="1" x14ac:dyDescent="0.15">
      <c r="A17" s="110"/>
      <c r="B17" s="110"/>
      <c r="C17" s="112" t="s">
        <v>390</v>
      </c>
      <c r="D17" s="113"/>
      <c r="E17" s="83">
        <v>11212000</v>
      </c>
    </row>
    <row r="18" spans="1:5" ht="18" customHeight="1" x14ac:dyDescent="0.15">
      <c r="A18" s="110"/>
      <c r="B18" s="110"/>
      <c r="C18" s="112" t="s">
        <v>391</v>
      </c>
      <c r="D18" s="113"/>
      <c r="E18" s="83">
        <v>35254040</v>
      </c>
    </row>
    <row r="19" spans="1:5" ht="18" customHeight="1" x14ac:dyDescent="0.15">
      <c r="A19" s="110"/>
      <c r="B19" s="110"/>
      <c r="C19" s="112" t="s">
        <v>392</v>
      </c>
      <c r="D19" s="113"/>
      <c r="E19" s="84">
        <v>9076849</v>
      </c>
    </row>
    <row r="20" spans="1:5" ht="18" customHeight="1" x14ac:dyDescent="0.15">
      <c r="A20" s="110"/>
      <c r="B20" s="110"/>
      <c r="C20" s="112" t="s">
        <v>393</v>
      </c>
      <c r="D20" s="113"/>
      <c r="E20" s="83">
        <v>1014249</v>
      </c>
    </row>
    <row r="21" spans="1:5" ht="18" customHeight="1" x14ac:dyDescent="0.15">
      <c r="A21" s="110"/>
      <c r="B21" s="110"/>
      <c r="C21" s="114" t="s">
        <v>161</v>
      </c>
      <c r="D21" s="115"/>
      <c r="E21" s="85">
        <f>SUM(E6:E20)</f>
        <v>15358473868</v>
      </c>
    </row>
    <row r="22" spans="1:5" ht="18" customHeight="1" x14ac:dyDescent="0.15">
      <c r="A22" s="110"/>
      <c r="B22" s="110" t="s">
        <v>394</v>
      </c>
      <c r="C22" s="116" t="s">
        <v>395</v>
      </c>
      <c r="D22" s="18" t="s">
        <v>396</v>
      </c>
      <c r="E22" s="86">
        <v>400272012.77862507</v>
      </c>
    </row>
    <row r="23" spans="1:5" ht="18" customHeight="1" x14ac:dyDescent="0.15">
      <c r="A23" s="110"/>
      <c r="B23" s="110"/>
      <c r="C23" s="110"/>
      <c r="D23" s="18" t="s">
        <v>397</v>
      </c>
      <c r="E23" s="86">
        <v>34917284.839596376</v>
      </c>
    </row>
    <row r="24" spans="1:5" ht="18" customHeight="1" x14ac:dyDescent="0.15">
      <c r="A24" s="110"/>
      <c r="B24" s="110"/>
      <c r="C24" s="110"/>
      <c r="D24" s="87" t="s">
        <v>272</v>
      </c>
      <c r="E24" s="85">
        <f>SUM(E22:E23)</f>
        <v>435189297.61822146</v>
      </c>
    </row>
    <row r="25" spans="1:5" ht="18" customHeight="1" x14ac:dyDescent="0.15">
      <c r="A25" s="110"/>
      <c r="B25" s="110"/>
      <c r="C25" s="125" t="s">
        <v>398</v>
      </c>
      <c r="D25" s="18" t="s">
        <v>396</v>
      </c>
      <c r="E25" s="86">
        <v>13978669884.221375</v>
      </c>
    </row>
    <row r="26" spans="1:5" ht="18" customHeight="1" x14ac:dyDescent="0.15">
      <c r="A26" s="110"/>
      <c r="B26" s="110"/>
      <c r="C26" s="123"/>
      <c r="D26" s="18" t="s">
        <v>397</v>
      </c>
      <c r="E26" s="86">
        <v>2160468246.1604037</v>
      </c>
    </row>
    <row r="27" spans="1:5" ht="18" customHeight="1" x14ac:dyDescent="0.15">
      <c r="A27" s="110"/>
      <c r="B27" s="110"/>
      <c r="C27" s="123"/>
      <c r="D27" s="87" t="s">
        <v>272</v>
      </c>
      <c r="E27" s="85">
        <f>SUM(E25:E26)</f>
        <v>16139138130.381779</v>
      </c>
    </row>
    <row r="28" spans="1:5" ht="18" customHeight="1" x14ac:dyDescent="0.15">
      <c r="A28" s="111"/>
      <c r="B28" s="111"/>
      <c r="C28" s="114" t="s">
        <v>161</v>
      </c>
      <c r="D28" s="115"/>
      <c r="E28" s="85">
        <f>SUM(E24,E27)</f>
        <v>16574327428</v>
      </c>
    </row>
    <row r="29" spans="1:5" ht="18" customHeight="1" x14ac:dyDescent="0.15">
      <c r="A29" s="111"/>
      <c r="B29" s="117" t="s">
        <v>11</v>
      </c>
      <c r="C29" s="118"/>
      <c r="D29" s="119"/>
      <c r="E29" s="85">
        <f>SUM(E21,E28)</f>
        <v>31932801296</v>
      </c>
    </row>
    <row r="30" spans="1:5" ht="18" customHeight="1" x14ac:dyDescent="0.15">
      <c r="A30" s="110" t="s">
        <v>399</v>
      </c>
      <c r="B30" s="110" t="s">
        <v>378</v>
      </c>
      <c r="C30" s="112" t="s">
        <v>400</v>
      </c>
      <c r="D30" s="113"/>
      <c r="E30" s="83">
        <v>267674282</v>
      </c>
    </row>
    <row r="31" spans="1:5" ht="18" customHeight="1" x14ac:dyDescent="0.15">
      <c r="A31" s="110"/>
      <c r="B31" s="110"/>
      <c r="C31" s="114" t="s">
        <v>161</v>
      </c>
      <c r="D31" s="115"/>
      <c r="E31" s="85">
        <f>SUM(E30:E30)</f>
        <v>267674282</v>
      </c>
    </row>
    <row r="32" spans="1:5" ht="18" customHeight="1" x14ac:dyDescent="0.15">
      <c r="A32" s="110"/>
      <c r="B32" s="110" t="s">
        <v>394</v>
      </c>
      <c r="C32" s="116" t="s">
        <v>395</v>
      </c>
      <c r="D32" s="18" t="s">
        <v>396</v>
      </c>
      <c r="E32" s="86">
        <v>0</v>
      </c>
    </row>
    <row r="33" spans="1:5" ht="18" customHeight="1" x14ac:dyDescent="0.15">
      <c r="A33" s="110"/>
      <c r="B33" s="110"/>
      <c r="C33" s="110"/>
      <c r="D33" s="18" t="s">
        <v>397</v>
      </c>
      <c r="E33" s="86">
        <v>0</v>
      </c>
    </row>
    <row r="34" spans="1:5" ht="18" customHeight="1" x14ac:dyDescent="0.15">
      <c r="A34" s="110"/>
      <c r="B34" s="110"/>
      <c r="C34" s="110"/>
      <c r="D34" s="87" t="s">
        <v>272</v>
      </c>
      <c r="E34" s="85">
        <f>SUM(E32:E33)</f>
        <v>0</v>
      </c>
    </row>
    <row r="35" spans="1:5" ht="18" customHeight="1" x14ac:dyDescent="0.15">
      <c r="A35" s="110"/>
      <c r="B35" s="110"/>
      <c r="C35" s="116" t="s">
        <v>398</v>
      </c>
      <c r="D35" s="18" t="s">
        <v>396</v>
      </c>
      <c r="E35" s="86">
        <v>0</v>
      </c>
    </row>
    <row r="36" spans="1:5" ht="18" customHeight="1" x14ac:dyDescent="0.15">
      <c r="A36" s="110"/>
      <c r="B36" s="110"/>
      <c r="C36" s="110"/>
      <c r="D36" s="18" t="s">
        <v>397</v>
      </c>
      <c r="E36" s="86">
        <v>0</v>
      </c>
    </row>
    <row r="37" spans="1:5" ht="18" customHeight="1" x14ac:dyDescent="0.15">
      <c r="A37" s="110"/>
      <c r="B37" s="110"/>
      <c r="C37" s="110"/>
      <c r="D37" s="87" t="s">
        <v>272</v>
      </c>
      <c r="E37" s="85">
        <f>SUM(E35:E36)</f>
        <v>0</v>
      </c>
    </row>
    <row r="38" spans="1:5" ht="18" customHeight="1" x14ac:dyDescent="0.15">
      <c r="A38" s="111"/>
      <c r="B38" s="111"/>
      <c r="C38" s="114" t="s">
        <v>161</v>
      </c>
      <c r="D38" s="115"/>
      <c r="E38" s="85">
        <f>SUM(E34,E37)</f>
        <v>0</v>
      </c>
    </row>
    <row r="39" spans="1:5" ht="18" customHeight="1" x14ac:dyDescent="0.15">
      <c r="A39" s="111"/>
      <c r="B39" s="117" t="s">
        <v>11</v>
      </c>
      <c r="C39" s="118"/>
      <c r="D39" s="119"/>
      <c r="E39" s="85">
        <f>SUM(E31,E38)</f>
        <v>267674282</v>
      </c>
    </row>
    <row r="40" spans="1:5" ht="18" customHeight="1" x14ac:dyDescent="0.15">
      <c r="A40" s="110" t="s">
        <v>401</v>
      </c>
      <c r="B40" s="110" t="s">
        <v>378</v>
      </c>
      <c r="C40" s="112" t="s">
        <v>400</v>
      </c>
      <c r="D40" s="113"/>
      <c r="E40" s="83">
        <v>-267674282</v>
      </c>
    </row>
    <row r="41" spans="1:5" ht="18" customHeight="1" x14ac:dyDescent="0.15">
      <c r="A41" s="110"/>
      <c r="B41" s="110"/>
      <c r="C41" s="114" t="s">
        <v>161</v>
      </c>
      <c r="D41" s="115"/>
      <c r="E41" s="85">
        <f>SUM(E40:E40)</f>
        <v>-267674282</v>
      </c>
    </row>
    <row r="42" spans="1:5" ht="18" customHeight="1" x14ac:dyDescent="0.15">
      <c r="A42" s="110"/>
      <c r="B42" s="110" t="s">
        <v>394</v>
      </c>
      <c r="C42" s="116" t="s">
        <v>395</v>
      </c>
      <c r="D42" s="18" t="s">
        <v>396</v>
      </c>
      <c r="E42" s="86">
        <v>0</v>
      </c>
    </row>
    <row r="43" spans="1:5" ht="18" customHeight="1" x14ac:dyDescent="0.15">
      <c r="A43" s="110"/>
      <c r="B43" s="110"/>
      <c r="C43" s="110"/>
      <c r="D43" s="18" t="s">
        <v>397</v>
      </c>
      <c r="E43" s="86">
        <v>0</v>
      </c>
    </row>
    <row r="44" spans="1:5" ht="18" customHeight="1" x14ac:dyDescent="0.15">
      <c r="A44" s="110"/>
      <c r="B44" s="110"/>
      <c r="C44" s="110"/>
      <c r="D44" s="87" t="s">
        <v>272</v>
      </c>
      <c r="E44" s="85">
        <f>SUM(E42:E43)</f>
        <v>0</v>
      </c>
    </row>
    <row r="45" spans="1:5" ht="18" customHeight="1" x14ac:dyDescent="0.15">
      <c r="A45" s="110"/>
      <c r="B45" s="110"/>
      <c r="C45" s="116" t="s">
        <v>398</v>
      </c>
      <c r="D45" s="18" t="s">
        <v>396</v>
      </c>
      <c r="E45" s="86">
        <v>0</v>
      </c>
    </row>
    <row r="46" spans="1:5" ht="18" customHeight="1" x14ac:dyDescent="0.15">
      <c r="A46" s="110"/>
      <c r="B46" s="110"/>
      <c r="C46" s="110"/>
      <c r="D46" s="18" t="s">
        <v>397</v>
      </c>
      <c r="E46" s="86">
        <v>0</v>
      </c>
    </row>
    <row r="47" spans="1:5" ht="18" customHeight="1" x14ac:dyDescent="0.15">
      <c r="A47" s="110"/>
      <c r="B47" s="110"/>
      <c r="C47" s="110"/>
      <c r="D47" s="87" t="s">
        <v>272</v>
      </c>
      <c r="E47" s="85">
        <f>SUM(E45:E46)</f>
        <v>0</v>
      </c>
    </row>
    <row r="48" spans="1:5" ht="18" customHeight="1" x14ac:dyDescent="0.15">
      <c r="A48" s="111"/>
      <c r="B48" s="111"/>
      <c r="C48" s="114" t="s">
        <v>161</v>
      </c>
      <c r="D48" s="115"/>
      <c r="E48" s="85">
        <f>SUM(E44,E47)</f>
        <v>0</v>
      </c>
    </row>
    <row r="49" spans="1:5" ht="18" customHeight="1" x14ac:dyDescent="0.15">
      <c r="A49" s="111"/>
      <c r="B49" s="117" t="s">
        <v>11</v>
      </c>
      <c r="C49" s="118"/>
      <c r="D49" s="119"/>
      <c r="E49" s="85">
        <f>SUM(E41,E48)</f>
        <v>-267674282</v>
      </c>
    </row>
    <row r="50" spans="1:5" s="39" customFormat="1" ht="18" customHeight="1" x14ac:dyDescent="0.15">
      <c r="A50" s="123" t="s">
        <v>402</v>
      </c>
      <c r="B50" s="123" t="s">
        <v>378</v>
      </c>
      <c r="C50" s="121"/>
      <c r="D50" s="122"/>
      <c r="E50" s="88">
        <f>E21+E31+E41</f>
        <v>15358473868</v>
      </c>
    </row>
    <row r="51" spans="1:5" s="39" customFormat="1" ht="18" customHeight="1" x14ac:dyDescent="0.15">
      <c r="A51" s="123"/>
      <c r="B51" s="123"/>
      <c r="C51" s="114" t="s">
        <v>161</v>
      </c>
      <c r="D51" s="115"/>
      <c r="E51" s="85">
        <f>SUM(E50:E50)</f>
        <v>15358473868</v>
      </c>
    </row>
    <row r="52" spans="1:5" s="39" customFormat="1" ht="18" customHeight="1" x14ac:dyDescent="0.15">
      <c r="A52" s="123"/>
      <c r="B52" s="123" t="s">
        <v>394</v>
      </c>
      <c r="C52" s="125" t="s">
        <v>395</v>
      </c>
      <c r="D52" s="35" t="s">
        <v>396</v>
      </c>
      <c r="E52" s="89">
        <f>E22+E32+E42</f>
        <v>400272012.77862507</v>
      </c>
    </row>
    <row r="53" spans="1:5" s="39" customFormat="1" ht="18" customHeight="1" x14ac:dyDescent="0.15">
      <c r="A53" s="123"/>
      <c r="B53" s="123"/>
      <c r="C53" s="123"/>
      <c r="D53" s="35" t="s">
        <v>397</v>
      </c>
      <c r="E53" s="89">
        <f>E23+E33+E43</f>
        <v>34917284.839596376</v>
      </c>
    </row>
    <row r="54" spans="1:5" s="39" customFormat="1" ht="18" customHeight="1" x14ac:dyDescent="0.15">
      <c r="A54" s="123"/>
      <c r="B54" s="123"/>
      <c r="C54" s="123"/>
      <c r="D54" s="87" t="s">
        <v>272</v>
      </c>
      <c r="E54" s="85">
        <f>SUM(E52:E53)</f>
        <v>435189297.61822146</v>
      </c>
    </row>
    <row r="55" spans="1:5" s="39" customFormat="1" ht="18" customHeight="1" x14ac:dyDescent="0.15">
      <c r="A55" s="123"/>
      <c r="B55" s="123"/>
      <c r="C55" s="125" t="s">
        <v>398</v>
      </c>
      <c r="D55" s="35" t="s">
        <v>396</v>
      </c>
      <c r="E55" s="89">
        <f>E25+E35+E45</f>
        <v>13978669884.221375</v>
      </c>
    </row>
    <row r="56" spans="1:5" s="39" customFormat="1" ht="18" customHeight="1" x14ac:dyDescent="0.15">
      <c r="A56" s="123"/>
      <c r="B56" s="123"/>
      <c r="C56" s="123"/>
      <c r="D56" s="35" t="s">
        <v>397</v>
      </c>
      <c r="E56" s="89">
        <f>E26+E36+E46</f>
        <v>2160468246.1604037</v>
      </c>
    </row>
    <row r="57" spans="1:5" s="39" customFormat="1" ht="18" customHeight="1" x14ac:dyDescent="0.15">
      <c r="A57" s="123"/>
      <c r="B57" s="123"/>
      <c r="C57" s="123"/>
      <c r="D57" s="87" t="s">
        <v>272</v>
      </c>
      <c r="E57" s="85">
        <f>SUM(E55:E56)</f>
        <v>16139138130.381779</v>
      </c>
    </row>
    <row r="58" spans="1:5" s="39" customFormat="1" ht="18" customHeight="1" x14ac:dyDescent="0.15">
      <c r="A58" s="124"/>
      <c r="B58" s="124"/>
      <c r="C58" s="114" t="s">
        <v>161</v>
      </c>
      <c r="D58" s="115"/>
      <c r="E58" s="85">
        <f>SUM(E54,E57)</f>
        <v>16574327428</v>
      </c>
    </row>
    <row r="59" spans="1:5" s="39" customFormat="1" ht="18" customHeight="1" x14ac:dyDescent="0.15">
      <c r="A59" s="124"/>
      <c r="B59" s="117" t="s">
        <v>11</v>
      </c>
      <c r="C59" s="118"/>
      <c r="D59" s="119"/>
      <c r="E59" s="85">
        <f>SUM(E51,E58)</f>
        <v>31932801296</v>
      </c>
    </row>
    <row r="60" spans="1:5" s="39" customFormat="1" ht="18" customHeight="1" x14ac:dyDescent="0.15">
      <c r="A60" s="110" t="s">
        <v>403</v>
      </c>
      <c r="B60" s="110" t="s">
        <v>378</v>
      </c>
      <c r="C60" s="121" t="s">
        <v>404</v>
      </c>
      <c r="D60" s="122"/>
      <c r="E60" s="88">
        <v>1545863551</v>
      </c>
    </row>
    <row r="61" spans="1:5" ht="18" customHeight="1" x14ac:dyDescent="0.15">
      <c r="A61" s="110"/>
      <c r="B61" s="110"/>
      <c r="C61" s="112" t="s">
        <v>400</v>
      </c>
      <c r="D61" s="113"/>
      <c r="E61" s="83">
        <v>717656765</v>
      </c>
    </row>
    <row r="62" spans="1:5" ht="18" customHeight="1" x14ac:dyDescent="0.15">
      <c r="A62" s="110"/>
      <c r="B62" s="110"/>
      <c r="C62" s="114" t="s">
        <v>161</v>
      </c>
      <c r="D62" s="115"/>
      <c r="E62" s="85">
        <f>SUM(E60:E61)</f>
        <v>2263520316</v>
      </c>
    </row>
    <row r="63" spans="1:5" ht="18" customHeight="1" x14ac:dyDescent="0.15">
      <c r="A63" s="110"/>
      <c r="B63" s="110" t="s">
        <v>394</v>
      </c>
      <c r="C63" s="116" t="s">
        <v>395</v>
      </c>
      <c r="D63" s="18" t="s">
        <v>396</v>
      </c>
      <c r="E63" s="86">
        <v>0</v>
      </c>
    </row>
    <row r="64" spans="1:5" ht="18" customHeight="1" x14ac:dyDescent="0.15">
      <c r="A64" s="110"/>
      <c r="B64" s="110"/>
      <c r="C64" s="110"/>
      <c r="D64" s="18" t="s">
        <v>397</v>
      </c>
      <c r="E64" s="86">
        <v>0</v>
      </c>
    </row>
    <row r="65" spans="1:11" ht="18" customHeight="1" x14ac:dyDescent="0.15">
      <c r="A65" s="110"/>
      <c r="B65" s="110"/>
      <c r="C65" s="110"/>
      <c r="D65" s="87" t="s">
        <v>272</v>
      </c>
      <c r="E65" s="85">
        <f>SUM(E63:E64)</f>
        <v>0</v>
      </c>
    </row>
    <row r="66" spans="1:11" ht="18" customHeight="1" x14ac:dyDescent="0.15">
      <c r="A66" s="110"/>
      <c r="B66" s="110"/>
      <c r="C66" s="116" t="s">
        <v>398</v>
      </c>
      <c r="D66" s="18" t="s">
        <v>396</v>
      </c>
      <c r="E66" s="86">
        <v>44779000</v>
      </c>
    </row>
    <row r="67" spans="1:11" ht="18" customHeight="1" x14ac:dyDescent="0.15">
      <c r="A67" s="110"/>
      <c r="B67" s="110"/>
      <c r="C67" s="110"/>
      <c r="D67" s="18" t="s">
        <v>397</v>
      </c>
      <c r="E67" s="86">
        <v>5160101289</v>
      </c>
      <c r="K67" s="90"/>
    </row>
    <row r="68" spans="1:11" ht="18" customHeight="1" x14ac:dyDescent="0.15">
      <c r="A68" s="110"/>
      <c r="B68" s="110"/>
      <c r="C68" s="110"/>
      <c r="D68" s="87" t="s">
        <v>272</v>
      </c>
      <c r="E68" s="85">
        <f>SUM(E66:E67)</f>
        <v>5204880289</v>
      </c>
    </row>
    <row r="69" spans="1:11" ht="18" customHeight="1" x14ac:dyDescent="0.15">
      <c r="A69" s="111"/>
      <c r="B69" s="111"/>
      <c r="C69" s="114" t="s">
        <v>161</v>
      </c>
      <c r="D69" s="115"/>
      <c r="E69" s="85">
        <f>SUM(E65,E68)</f>
        <v>5204880289</v>
      </c>
    </row>
    <row r="70" spans="1:11" ht="18" customHeight="1" x14ac:dyDescent="0.15">
      <c r="A70" s="111"/>
      <c r="B70" s="117" t="s">
        <v>11</v>
      </c>
      <c r="C70" s="118"/>
      <c r="D70" s="119"/>
      <c r="E70" s="85">
        <f>SUM(E62,E69)</f>
        <v>7468400605</v>
      </c>
    </row>
    <row r="71" spans="1:11" ht="18" customHeight="1" x14ac:dyDescent="0.15">
      <c r="A71" s="110" t="s">
        <v>405</v>
      </c>
      <c r="B71" s="110" t="s">
        <v>378</v>
      </c>
      <c r="C71" s="112" t="s">
        <v>406</v>
      </c>
      <c r="D71" s="113"/>
      <c r="E71" s="83">
        <v>1399062370</v>
      </c>
    </row>
    <row r="72" spans="1:11" ht="18" customHeight="1" x14ac:dyDescent="0.15">
      <c r="A72" s="110"/>
      <c r="B72" s="110"/>
      <c r="C72" s="112" t="s">
        <v>407</v>
      </c>
      <c r="D72" s="113"/>
      <c r="E72" s="83">
        <v>1485205000</v>
      </c>
    </row>
    <row r="73" spans="1:11" ht="18" customHeight="1" x14ac:dyDescent="0.15">
      <c r="A73" s="110"/>
      <c r="B73" s="110"/>
      <c r="C73" s="112" t="s">
        <v>408</v>
      </c>
      <c r="D73" s="113"/>
      <c r="E73" s="83">
        <v>912439317</v>
      </c>
    </row>
    <row r="74" spans="1:11" ht="18" customHeight="1" x14ac:dyDescent="0.15">
      <c r="A74" s="110"/>
      <c r="B74" s="110"/>
      <c r="C74" s="114" t="s">
        <v>161</v>
      </c>
      <c r="D74" s="115"/>
      <c r="E74" s="85">
        <f>SUM(E71:E73)</f>
        <v>3796706687</v>
      </c>
    </row>
    <row r="75" spans="1:11" ht="18" customHeight="1" x14ac:dyDescent="0.15">
      <c r="A75" s="110"/>
      <c r="B75" s="110" t="s">
        <v>394</v>
      </c>
      <c r="C75" s="116" t="s">
        <v>395</v>
      </c>
      <c r="D75" s="18" t="s">
        <v>396</v>
      </c>
      <c r="E75" s="86">
        <v>274450</v>
      </c>
    </row>
    <row r="76" spans="1:11" ht="18" customHeight="1" x14ac:dyDescent="0.15">
      <c r="A76" s="110"/>
      <c r="B76" s="110"/>
      <c r="C76" s="110"/>
      <c r="D76" s="18" t="s">
        <v>397</v>
      </c>
      <c r="E76" s="86">
        <v>137225</v>
      </c>
    </row>
    <row r="77" spans="1:11" ht="18" customHeight="1" x14ac:dyDescent="0.15">
      <c r="A77" s="110"/>
      <c r="B77" s="110"/>
      <c r="C77" s="110"/>
      <c r="D77" s="87" t="s">
        <v>272</v>
      </c>
      <c r="E77" s="85">
        <f>SUM(E75:E76)</f>
        <v>411675</v>
      </c>
    </row>
    <row r="78" spans="1:11" ht="18" customHeight="1" x14ac:dyDescent="0.15">
      <c r="A78" s="110"/>
      <c r="B78" s="110"/>
      <c r="C78" s="116" t="s">
        <v>398</v>
      </c>
      <c r="D78" s="18" t="s">
        <v>396</v>
      </c>
      <c r="E78" s="86">
        <v>1265403729</v>
      </c>
    </row>
    <row r="79" spans="1:11" ht="18" customHeight="1" x14ac:dyDescent="0.15">
      <c r="A79" s="110"/>
      <c r="B79" s="110"/>
      <c r="C79" s="110"/>
      <c r="D79" s="18" t="s">
        <v>397</v>
      </c>
      <c r="E79" s="86">
        <v>786181213</v>
      </c>
    </row>
    <row r="80" spans="1:11" ht="18" customHeight="1" x14ac:dyDescent="0.15">
      <c r="A80" s="110"/>
      <c r="B80" s="110"/>
      <c r="C80" s="110"/>
      <c r="D80" s="87" t="s">
        <v>272</v>
      </c>
      <c r="E80" s="85">
        <f>SUM(E78:E79)</f>
        <v>2051584942</v>
      </c>
    </row>
    <row r="81" spans="1:10" ht="18" customHeight="1" x14ac:dyDescent="0.15">
      <c r="A81" s="111"/>
      <c r="B81" s="111"/>
      <c r="C81" s="114" t="s">
        <v>161</v>
      </c>
      <c r="D81" s="115"/>
      <c r="E81" s="85">
        <f>SUM(E77,E80)</f>
        <v>2051996617</v>
      </c>
    </row>
    <row r="82" spans="1:10" ht="18" customHeight="1" x14ac:dyDescent="0.15">
      <c r="A82" s="111"/>
      <c r="B82" s="117" t="s">
        <v>11</v>
      </c>
      <c r="C82" s="118"/>
      <c r="D82" s="119"/>
      <c r="E82" s="85">
        <f>SUM(E74,E81)</f>
        <v>5848703304</v>
      </c>
    </row>
    <row r="83" spans="1:10" ht="18" customHeight="1" x14ac:dyDescent="0.15">
      <c r="A83" s="110" t="s">
        <v>409</v>
      </c>
      <c r="B83" s="110" t="s">
        <v>378</v>
      </c>
      <c r="C83" s="112" t="s">
        <v>195</v>
      </c>
      <c r="D83" s="113"/>
      <c r="E83" s="83">
        <v>1235945722</v>
      </c>
    </row>
    <row r="84" spans="1:10" ht="18" customHeight="1" x14ac:dyDescent="0.15">
      <c r="A84" s="110"/>
      <c r="B84" s="110"/>
      <c r="C84" s="112" t="s">
        <v>408</v>
      </c>
      <c r="D84" s="113"/>
      <c r="E84" s="83">
        <v>213567770</v>
      </c>
    </row>
    <row r="85" spans="1:10" ht="18" customHeight="1" x14ac:dyDescent="0.15">
      <c r="A85" s="110"/>
      <c r="B85" s="110"/>
      <c r="C85" s="114" t="s">
        <v>161</v>
      </c>
      <c r="D85" s="115"/>
      <c r="E85" s="85">
        <f>SUM(E83:E84)</f>
        <v>1449513492</v>
      </c>
    </row>
    <row r="86" spans="1:10" ht="18" customHeight="1" x14ac:dyDescent="0.15">
      <c r="A86" s="110"/>
      <c r="B86" s="110" t="s">
        <v>394</v>
      </c>
      <c r="C86" s="116" t="s">
        <v>395</v>
      </c>
      <c r="D86" s="18" t="s">
        <v>396</v>
      </c>
      <c r="E86" s="86">
        <v>0</v>
      </c>
    </row>
    <row r="87" spans="1:10" ht="18" customHeight="1" x14ac:dyDescent="0.15">
      <c r="A87" s="110"/>
      <c r="B87" s="110"/>
      <c r="C87" s="110"/>
      <c r="D87" s="18" t="s">
        <v>397</v>
      </c>
      <c r="E87" s="86">
        <v>0</v>
      </c>
    </row>
    <row r="88" spans="1:10" ht="18" customHeight="1" x14ac:dyDescent="0.15">
      <c r="A88" s="110"/>
      <c r="B88" s="110"/>
      <c r="C88" s="110"/>
      <c r="D88" s="87" t="s">
        <v>272</v>
      </c>
      <c r="E88" s="85">
        <f>SUM(E86:E87)</f>
        <v>0</v>
      </c>
    </row>
    <row r="89" spans="1:10" ht="18" customHeight="1" x14ac:dyDescent="0.15">
      <c r="A89" s="110"/>
      <c r="B89" s="110"/>
      <c r="C89" s="116" t="s">
        <v>398</v>
      </c>
      <c r="D89" s="18" t="s">
        <v>396</v>
      </c>
      <c r="E89" s="86">
        <v>259000</v>
      </c>
    </row>
    <row r="90" spans="1:10" ht="18" customHeight="1" x14ac:dyDescent="0.15">
      <c r="A90" s="110"/>
      <c r="B90" s="110"/>
      <c r="C90" s="110"/>
      <c r="D90" s="18" t="s">
        <v>397</v>
      </c>
      <c r="E90" s="86">
        <v>0</v>
      </c>
    </row>
    <row r="91" spans="1:10" ht="18" customHeight="1" x14ac:dyDescent="0.15">
      <c r="A91" s="110"/>
      <c r="B91" s="110"/>
      <c r="C91" s="110"/>
      <c r="D91" s="87" t="s">
        <v>272</v>
      </c>
      <c r="E91" s="85">
        <f>SUM(E89:E90)</f>
        <v>259000</v>
      </c>
    </row>
    <row r="92" spans="1:10" ht="18" customHeight="1" x14ac:dyDescent="0.15">
      <c r="A92" s="111"/>
      <c r="B92" s="111"/>
      <c r="C92" s="114" t="s">
        <v>161</v>
      </c>
      <c r="D92" s="115"/>
      <c r="E92" s="85">
        <f>SUM(E88,E91)</f>
        <v>259000</v>
      </c>
    </row>
    <row r="93" spans="1:10" ht="18" customHeight="1" x14ac:dyDescent="0.15">
      <c r="A93" s="111"/>
      <c r="B93" s="117" t="s">
        <v>11</v>
      </c>
      <c r="C93" s="118"/>
      <c r="D93" s="119"/>
      <c r="E93" s="85">
        <f>SUM(E85,E92)</f>
        <v>1449772492</v>
      </c>
    </row>
    <row r="94" spans="1:10" ht="18" customHeight="1" x14ac:dyDescent="0.15">
      <c r="A94" s="110" t="s">
        <v>410</v>
      </c>
      <c r="B94" s="110" t="s">
        <v>378</v>
      </c>
      <c r="C94" s="112" t="s">
        <v>411</v>
      </c>
      <c r="D94" s="120"/>
      <c r="E94" s="83">
        <v>66888457</v>
      </c>
    </row>
    <row r="95" spans="1:10" ht="18" customHeight="1" x14ac:dyDescent="0.15">
      <c r="A95" s="110"/>
      <c r="B95" s="110"/>
      <c r="C95" s="114" t="s">
        <v>161</v>
      </c>
      <c r="D95" s="115"/>
      <c r="E95" s="85">
        <f>SUM(E94:E94)</f>
        <v>66888457</v>
      </c>
      <c r="J95" s="90"/>
    </row>
    <row r="96" spans="1:10" ht="18" customHeight="1" x14ac:dyDescent="0.15">
      <c r="A96" s="110"/>
      <c r="B96" s="110" t="s">
        <v>394</v>
      </c>
      <c r="C96" s="116" t="s">
        <v>395</v>
      </c>
      <c r="D96" s="18" t="s">
        <v>396</v>
      </c>
      <c r="E96" s="86">
        <v>0</v>
      </c>
    </row>
    <row r="97" spans="1:5" ht="18" customHeight="1" x14ac:dyDescent="0.15">
      <c r="A97" s="110"/>
      <c r="B97" s="110"/>
      <c r="C97" s="110"/>
      <c r="D97" s="18" t="s">
        <v>397</v>
      </c>
      <c r="E97" s="86">
        <v>0</v>
      </c>
    </row>
    <row r="98" spans="1:5" ht="18" customHeight="1" x14ac:dyDescent="0.15">
      <c r="A98" s="110"/>
      <c r="B98" s="110"/>
      <c r="C98" s="110"/>
      <c r="D98" s="87" t="s">
        <v>272</v>
      </c>
      <c r="E98" s="85">
        <f>SUM(E96:E97)</f>
        <v>0</v>
      </c>
    </row>
    <row r="99" spans="1:5" ht="18" customHeight="1" x14ac:dyDescent="0.15">
      <c r="A99" s="110"/>
      <c r="B99" s="110"/>
      <c r="C99" s="116" t="s">
        <v>398</v>
      </c>
      <c r="D99" s="18" t="s">
        <v>396</v>
      </c>
      <c r="E99" s="86">
        <v>0</v>
      </c>
    </row>
    <row r="100" spans="1:5" ht="18" customHeight="1" x14ac:dyDescent="0.15">
      <c r="A100" s="110"/>
      <c r="B100" s="110"/>
      <c r="C100" s="110"/>
      <c r="D100" s="18" t="s">
        <v>397</v>
      </c>
      <c r="E100" s="86">
        <v>51319000</v>
      </c>
    </row>
    <row r="101" spans="1:5" ht="18" customHeight="1" x14ac:dyDescent="0.15">
      <c r="A101" s="110"/>
      <c r="B101" s="110"/>
      <c r="C101" s="110"/>
      <c r="D101" s="87" t="s">
        <v>272</v>
      </c>
      <c r="E101" s="85">
        <f>SUM(E99:E100)</f>
        <v>51319000</v>
      </c>
    </row>
    <row r="102" spans="1:5" ht="18" customHeight="1" x14ac:dyDescent="0.15">
      <c r="A102" s="111"/>
      <c r="B102" s="111"/>
      <c r="C102" s="114" t="s">
        <v>161</v>
      </c>
      <c r="D102" s="115"/>
      <c r="E102" s="85">
        <f>SUM(E98,E101)</f>
        <v>51319000</v>
      </c>
    </row>
    <row r="103" spans="1:5" ht="18" customHeight="1" x14ac:dyDescent="0.15">
      <c r="A103" s="111"/>
      <c r="B103" s="117" t="s">
        <v>11</v>
      </c>
      <c r="C103" s="118"/>
      <c r="D103" s="119"/>
      <c r="E103" s="85">
        <f>SUM(E95,E102)</f>
        <v>118207457</v>
      </c>
    </row>
    <row r="104" spans="1:5" ht="18" customHeight="1" x14ac:dyDescent="0.15">
      <c r="A104" s="110" t="s">
        <v>412</v>
      </c>
      <c r="B104" s="110" t="s">
        <v>378</v>
      </c>
      <c r="C104" s="112" t="s">
        <v>411</v>
      </c>
      <c r="D104" s="120"/>
      <c r="E104" s="83">
        <v>273528633</v>
      </c>
    </row>
    <row r="105" spans="1:5" ht="18" customHeight="1" x14ac:dyDescent="0.15">
      <c r="A105" s="110"/>
      <c r="B105" s="110"/>
      <c r="C105" s="114" t="s">
        <v>161</v>
      </c>
      <c r="D105" s="115"/>
      <c r="E105" s="85">
        <f>SUM(E104:E104)</f>
        <v>273528633</v>
      </c>
    </row>
    <row r="106" spans="1:5" ht="18" customHeight="1" x14ac:dyDescent="0.15">
      <c r="A106" s="110"/>
      <c r="B106" s="110" t="s">
        <v>394</v>
      </c>
      <c r="C106" s="116" t="s">
        <v>395</v>
      </c>
      <c r="D106" s="18" t="s">
        <v>396</v>
      </c>
      <c r="E106" s="86">
        <v>0</v>
      </c>
    </row>
    <row r="107" spans="1:5" ht="18" customHeight="1" x14ac:dyDescent="0.15">
      <c r="A107" s="110"/>
      <c r="B107" s="110"/>
      <c r="C107" s="110"/>
      <c r="D107" s="18" t="s">
        <v>397</v>
      </c>
      <c r="E107" s="86">
        <v>0</v>
      </c>
    </row>
    <row r="108" spans="1:5" ht="18" customHeight="1" x14ac:dyDescent="0.15">
      <c r="A108" s="110"/>
      <c r="B108" s="110"/>
      <c r="C108" s="110"/>
      <c r="D108" s="87" t="s">
        <v>272</v>
      </c>
      <c r="E108" s="85">
        <f>SUM(E106:E107)</f>
        <v>0</v>
      </c>
    </row>
    <row r="109" spans="1:5" ht="18" customHeight="1" x14ac:dyDescent="0.15">
      <c r="A109" s="110"/>
      <c r="B109" s="110"/>
      <c r="C109" s="116" t="s">
        <v>398</v>
      </c>
      <c r="D109" s="18" t="s">
        <v>396</v>
      </c>
      <c r="E109" s="86">
        <v>0</v>
      </c>
    </row>
    <row r="110" spans="1:5" ht="18" customHeight="1" x14ac:dyDescent="0.15">
      <c r="A110" s="110"/>
      <c r="B110" s="110"/>
      <c r="C110" s="110"/>
      <c r="D110" s="18" t="s">
        <v>397</v>
      </c>
      <c r="E110" s="86">
        <v>253493222</v>
      </c>
    </row>
    <row r="111" spans="1:5" ht="18" customHeight="1" x14ac:dyDescent="0.15">
      <c r="A111" s="110"/>
      <c r="B111" s="110"/>
      <c r="C111" s="110"/>
      <c r="D111" s="87" t="s">
        <v>272</v>
      </c>
      <c r="E111" s="85">
        <f>SUM(E109:E110)</f>
        <v>253493222</v>
      </c>
    </row>
    <row r="112" spans="1:5" ht="18" customHeight="1" x14ac:dyDescent="0.15">
      <c r="A112" s="111"/>
      <c r="B112" s="111"/>
      <c r="C112" s="114" t="s">
        <v>161</v>
      </c>
      <c r="D112" s="115"/>
      <c r="E112" s="85">
        <f>SUM(E108,E111)</f>
        <v>253493222</v>
      </c>
    </row>
    <row r="113" spans="1:5" ht="18" customHeight="1" x14ac:dyDescent="0.15">
      <c r="A113" s="111"/>
      <c r="B113" s="117" t="s">
        <v>11</v>
      </c>
      <c r="C113" s="118"/>
      <c r="D113" s="119"/>
      <c r="E113" s="85">
        <f>SUM(E105,E112)</f>
        <v>527021855</v>
      </c>
    </row>
    <row r="114" spans="1:5" ht="18" customHeight="1" x14ac:dyDescent="0.15">
      <c r="A114" s="110" t="s">
        <v>413</v>
      </c>
      <c r="B114" s="110" t="s">
        <v>378</v>
      </c>
      <c r="C114" s="112" t="s">
        <v>400</v>
      </c>
      <c r="D114" s="113"/>
      <c r="E114" s="88">
        <v>-1843663852</v>
      </c>
    </row>
    <row r="115" spans="1:5" ht="18" customHeight="1" x14ac:dyDescent="0.15">
      <c r="A115" s="110"/>
      <c r="B115" s="110"/>
      <c r="C115" s="114" t="s">
        <v>161</v>
      </c>
      <c r="D115" s="115"/>
      <c r="E115" s="85">
        <f>SUM(E114:E114)</f>
        <v>-1843663852</v>
      </c>
    </row>
    <row r="116" spans="1:5" ht="18" customHeight="1" x14ac:dyDescent="0.15">
      <c r="A116" s="110"/>
      <c r="B116" s="110" t="s">
        <v>394</v>
      </c>
      <c r="C116" s="116" t="s">
        <v>395</v>
      </c>
      <c r="D116" s="18" t="s">
        <v>396</v>
      </c>
      <c r="E116" s="86">
        <v>0</v>
      </c>
    </row>
    <row r="117" spans="1:5" ht="18" customHeight="1" x14ac:dyDescent="0.15">
      <c r="A117" s="110"/>
      <c r="B117" s="110"/>
      <c r="C117" s="110"/>
      <c r="D117" s="18" t="s">
        <v>397</v>
      </c>
      <c r="E117" s="86">
        <v>0</v>
      </c>
    </row>
    <row r="118" spans="1:5" ht="18" customHeight="1" x14ac:dyDescent="0.15">
      <c r="A118" s="110"/>
      <c r="B118" s="110"/>
      <c r="C118" s="110"/>
      <c r="D118" s="87" t="s">
        <v>272</v>
      </c>
      <c r="E118" s="85">
        <f>SUM(E116:E117)</f>
        <v>0</v>
      </c>
    </row>
    <row r="119" spans="1:5" ht="18" customHeight="1" x14ac:dyDescent="0.15">
      <c r="A119" s="110"/>
      <c r="B119" s="110"/>
      <c r="C119" s="116" t="s">
        <v>398</v>
      </c>
      <c r="D119" s="18" t="s">
        <v>396</v>
      </c>
      <c r="E119" s="86">
        <v>0</v>
      </c>
    </row>
    <row r="120" spans="1:5" ht="18" customHeight="1" x14ac:dyDescent="0.15">
      <c r="A120" s="110"/>
      <c r="B120" s="110"/>
      <c r="C120" s="110"/>
      <c r="D120" s="18" t="s">
        <v>397</v>
      </c>
      <c r="E120" s="86">
        <v>0</v>
      </c>
    </row>
    <row r="121" spans="1:5" ht="18" customHeight="1" x14ac:dyDescent="0.15">
      <c r="A121" s="110"/>
      <c r="B121" s="110"/>
      <c r="C121" s="110"/>
      <c r="D121" s="87" t="s">
        <v>272</v>
      </c>
      <c r="E121" s="85">
        <f>SUM(E119:E120)</f>
        <v>0</v>
      </c>
    </row>
    <row r="122" spans="1:5" ht="18" customHeight="1" x14ac:dyDescent="0.15">
      <c r="A122" s="111"/>
      <c r="B122" s="111"/>
      <c r="C122" s="114" t="s">
        <v>161</v>
      </c>
      <c r="D122" s="115"/>
      <c r="E122" s="85">
        <f>SUM(E118,E121)</f>
        <v>0</v>
      </c>
    </row>
    <row r="123" spans="1:5" ht="18" customHeight="1" x14ac:dyDescent="0.15">
      <c r="A123" s="111"/>
      <c r="B123" s="117" t="s">
        <v>11</v>
      </c>
      <c r="C123" s="118"/>
      <c r="D123" s="119"/>
      <c r="E123" s="85">
        <f>SUM(E115,E122)</f>
        <v>-1843663852</v>
      </c>
    </row>
    <row r="124" spans="1:5" ht="18" customHeight="1" x14ac:dyDescent="0.15">
      <c r="A124" s="110" t="s">
        <v>414</v>
      </c>
      <c r="B124" s="110" t="s">
        <v>378</v>
      </c>
      <c r="C124" s="112"/>
      <c r="D124" s="113"/>
      <c r="E124" s="83">
        <f>E51+E62+E74+E85+E95+E105+E115</f>
        <v>21364967601</v>
      </c>
    </row>
    <row r="125" spans="1:5" ht="18" customHeight="1" x14ac:dyDescent="0.15">
      <c r="A125" s="110"/>
      <c r="B125" s="110"/>
      <c r="C125" s="114" t="s">
        <v>161</v>
      </c>
      <c r="D125" s="115"/>
      <c r="E125" s="85">
        <f>SUM(E124:E124)</f>
        <v>21364967601</v>
      </c>
    </row>
    <row r="126" spans="1:5" ht="18" customHeight="1" x14ac:dyDescent="0.15">
      <c r="A126" s="110"/>
      <c r="B126" s="110" t="s">
        <v>394</v>
      </c>
      <c r="C126" s="116" t="s">
        <v>395</v>
      </c>
      <c r="D126" s="18" t="s">
        <v>396</v>
      </c>
      <c r="E126" s="86">
        <f>E52+E63+E75+E86+E96+E106+E116</f>
        <v>400546462.77862507</v>
      </c>
    </row>
    <row r="127" spans="1:5" ht="18" customHeight="1" x14ac:dyDescent="0.15">
      <c r="A127" s="110"/>
      <c r="B127" s="110"/>
      <c r="C127" s="110"/>
      <c r="D127" s="18" t="s">
        <v>397</v>
      </c>
      <c r="E127" s="86">
        <f>E53+E64+E76+E87+E97+E107+E117</f>
        <v>35054509.839596376</v>
      </c>
    </row>
    <row r="128" spans="1:5" ht="18" customHeight="1" x14ac:dyDescent="0.15">
      <c r="A128" s="110"/>
      <c r="B128" s="110"/>
      <c r="C128" s="110"/>
      <c r="D128" s="87" t="s">
        <v>272</v>
      </c>
      <c r="E128" s="85">
        <f>SUM(E126:E127)</f>
        <v>435600972.61822146</v>
      </c>
    </row>
    <row r="129" spans="1:5" ht="18" customHeight="1" x14ac:dyDescent="0.15">
      <c r="A129" s="110"/>
      <c r="B129" s="110"/>
      <c r="C129" s="116" t="s">
        <v>398</v>
      </c>
      <c r="D129" s="18" t="s">
        <v>396</v>
      </c>
      <c r="E129" s="86">
        <f>E55+E66+E78+E89+E99+E109+E119</f>
        <v>15289111613.221375</v>
      </c>
    </row>
    <row r="130" spans="1:5" ht="18" customHeight="1" x14ac:dyDescent="0.15">
      <c r="A130" s="110"/>
      <c r="B130" s="110"/>
      <c r="C130" s="110"/>
      <c r="D130" s="18" t="s">
        <v>397</v>
      </c>
      <c r="E130" s="86">
        <f>E56+E67+E79+E90+E100+E110+E120</f>
        <v>8411562970.1604042</v>
      </c>
    </row>
    <row r="131" spans="1:5" ht="18" customHeight="1" x14ac:dyDescent="0.15">
      <c r="A131" s="110"/>
      <c r="B131" s="110"/>
      <c r="C131" s="110"/>
      <c r="D131" s="87" t="s">
        <v>272</v>
      </c>
      <c r="E131" s="85">
        <f>SUM(E129:E130)</f>
        <v>23700674583.381779</v>
      </c>
    </row>
    <row r="132" spans="1:5" ht="18" customHeight="1" x14ac:dyDescent="0.15">
      <c r="A132" s="111"/>
      <c r="B132" s="111"/>
      <c r="C132" s="114" t="s">
        <v>161</v>
      </c>
      <c r="D132" s="115"/>
      <c r="E132" s="85">
        <f>SUM(E128,E131)</f>
        <v>24136275556</v>
      </c>
    </row>
    <row r="133" spans="1:5" ht="18" customHeight="1" x14ac:dyDescent="0.15">
      <c r="A133" s="111"/>
      <c r="B133" s="117" t="s">
        <v>11</v>
      </c>
      <c r="C133" s="118"/>
      <c r="D133" s="119"/>
      <c r="E133" s="85">
        <f>SUM(E125,E132)</f>
        <v>45501243157</v>
      </c>
    </row>
  </sheetData>
  <autoFilter ref="A5:E29"/>
  <mergeCells count="118">
    <mergeCell ref="C5:D5"/>
    <mergeCell ref="A6:A29"/>
    <mergeCell ref="B6:B21"/>
    <mergeCell ref="C6:D6"/>
    <mergeCell ref="C7:D7"/>
    <mergeCell ref="C8:D8"/>
    <mergeCell ref="C9:D9"/>
    <mergeCell ref="C10:D10"/>
    <mergeCell ref="C11:D11"/>
    <mergeCell ref="C12:D12"/>
    <mergeCell ref="C19:D19"/>
    <mergeCell ref="C20:D20"/>
    <mergeCell ref="C21:D21"/>
    <mergeCell ref="B22:B28"/>
    <mergeCell ref="C22:C24"/>
    <mergeCell ref="C25:C27"/>
    <mergeCell ref="C28:D28"/>
    <mergeCell ref="C13:D13"/>
    <mergeCell ref="C14:D14"/>
    <mergeCell ref="C15:D15"/>
    <mergeCell ref="C16:D16"/>
    <mergeCell ref="C17:D17"/>
    <mergeCell ref="C18:D18"/>
    <mergeCell ref="B29:D29"/>
    <mergeCell ref="A30:A39"/>
    <mergeCell ref="B30:B31"/>
    <mergeCell ref="C30:D30"/>
    <mergeCell ref="C31:D31"/>
    <mergeCell ref="B32:B38"/>
    <mergeCell ref="C32:C34"/>
    <mergeCell ref="C35:C37"/>
    <mergeCell ref="C38:D38"/>
    <mergeCell ref="B39:D39"/>
    <mergeCell ref="A40:A49"/>
    <mergeCell ref="B40:B41"/>
    <mergeCell ref="C40:D40"/>
    <mergeCell ref="C41:D41"/>
    <mergeCell ref="B42:B48"/>
    <mergeCell ref="C42:C44"/>
    <mergeCell ref="C45:C47"/>
    <mergeCell ref="C48:D48"/>
    <mergeCell ref="B49:D49"/>
    <mergeCell ref="A50:A59"/>
    <mergeCell ref="B50:B51"/>
    <mergeCell ref="C50:D50"/>
    <mergeCell ref="C51:D51"/>
    <mergeCell ref="B52:B58"/>
    <mergeCell ref="C52:C54"/>
    <mergeCell ref="C55:C57"/>
    <mergeCell ref="C58:D58"/>
    <mergeCell ref="B59:D59"/>
    <mergeCell ref="A60:A70"/>
    <mergeCell ref="B60:B62"/>
    <mergeCell ref="C60:D60"/>
    <mergeCell ref="C61:D61"/>
    <mergeCell ref="C62:D62"/>
    <mergeCell ref="B63:B69"/>
    <mergeCell ref="C63:C65"/>
    <mergeCell ref="C66:C68"/>
    <mergeCell ref="C69:D69"/>
    <mergeCell ref="B70:D70"/>
    <mergeCell ref="B82:D82"/>
    <mergeCell ref="A83:A93"/>
    <mergeCell ref="B83:B85"/>
    <mergeCell ref="C83:D83"/>
    <mergeCell ref="C84:D84"/>
    <mergeCell ref="C85:D85"/>
    <mergeCell ref="B86:B92"/>
    <mergeCell ref="C86:C88"/>
    <mergeCell ref="C89:C91"/>
    <mergeCell ref="C92:D92"/>
    <mergeCell ref="A71:A82"/>
    <mergeCell ref="B71:B74"/>
    <mergeCell ref="C71:D71"/>
    <mergeCell ref="C72:D72"/>
    <mergeCell ref="C73:D73"/>
    <mergeCell ref="C74:D74"/>
    <mergeCell ref="B75:B81"/>
    <mergeCell ref="C75:C77"/>
    <mergeCell ref="C78:C80"/>
    <mergeCell ref="C81:D81"/>
    <mergeCell ref="B93:D93"/>
    <mergeCell ref="A94:A103"/>
    <mergeCell ref="B94:B95"/>
    <mergeCell ref="C94:D94"/>
    <mergeCell ref="C95:D95"/>
    <mergeCell ref="B96:B102"/>
    <mergeCell ref="C96:C98"/>
    <mergeCell ref="C99:C101"/>
    <mergeCell ref="C102:D102"/>
    <mergeCell ref="B103:D103"/>
    <mergeCell ref="A104:A113"/>
    <mergeCell ref="B104:B105"/>
    <mergeCell ref="C104:D104"/>
    <mergeCell ref="C105:D105"/>
    <mergeCell ref="B106:B112"/>
    <mergeCell ref="C106:C108"/>
    <mergeCell ref="C109:C111"/>
    <mergeCell ref="C112:D112"/>
    <mergeCell ref="B113:D113"/>
    <mergeCell ref="A114:A123"/>
    <mergeCell ref="B114:B115"/>
    <mergeCell ref="C114:D114"/>
    <mergeCell ref="C115:D115"/>
    <mergeCell ref="B116:B122"/>
    <mergeCell ref="C116:C118"/>
    <mergeCell ref="C119:C121"/>
    <mergeCell ref="C122:D122"/>
    <mergeCell ref="B123:D123"/>
    <mergeCell ref="A124:A133"/>
    <mergeCell ref="B124:B125"/>
    <mergeCell ref="C124:D124"/>
    <mergeCell ref="C125:D125"/>
    <mergeCell ref="B126:B132"/>
    <mergeCell ref="C126:C128"/>
    <mergeCell ref="C129:C131"/>
    <mergeCell ref="C132:D132"/>
    <mergeCell ref="B133:D133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8" scale="48" orientation="portrait" r:id="rId1"/>
  <rowBreaks count="1" manualBreakCount="1">
    <brk id="59" max="16383" man="1"/>
  </rowBreaks>
  <colBreaks count="1" manualBreakCount="1">
    <brk id="5" max="13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opLeftCell="A4" zoomScale="85" zoomScaleNormal="85" workbookViewId="0">
      <selection sqref="A1:F1"/>
    </sheetView>
  </sheetViews>
  <sheetFormatPr defaultColWidth="8.875" defaultRowHeight="20.25" customHeight="1" x14ac:dyDescent="0.15"/>
  <cols>
    <col min="1" max="1" width="23.375" style="13" customWidth="1"/>
    <col min="2" max="6" width="20.875" style="13" customWidth="1"/>
    <col min="7" max="7" width="8.875" style="13"/>
    <col min="8" max="8" width="16.375" style="13" customWidth="1"/>
    <col min="9" max="9" width="13.625" style="13" bestFit="1" customWidth="1"/>
    <col min="10" max="10" width="23.5" style="13" bestFit="1" customWidth="1"/>
    <col min="11" max="11" width="11.375" style="13" bestFit="1" customWidth="1"/>
    <col min="12" max="16384" width="8.875" style="13"/>
  </cols>
  <sheetData>
    <row r="1" spans="1:6" ht="20.25" customHeight="1" x14ac:dyDescent="0.15">
      <c r="A1" s="128" t="s">
        <v>415</v>
      </c>
      <c r="B1" s="129"/>
      <c r="C1" s="129"/>
      <c r="D1" s="129"/>
      <c r="E1" s="129"/>
      <c r="F1" s="129"/>
    </row>
    <row r="2" spans="1:6" ht="20.25" customHeight="1" x14ac:dyDescent="0.15">
      <c r="A2" s="91" t="s">
        <v>89</v>
      </c>
      <c r="B2" s="91"/>
      <c r="C2" s="91"/>
      <c r="D2" s="91"/>
      <c r="E2" s="91"/>
      <c r="F2" s="92" t="s">
        <v>90</v>
      </c>
    </row>
    <row r="3" spans="1:6" ht="20.25" customHeight="1" x14ac:dyDescent="0.15">
      <c r="A3" s="91" t="s">
        <v>416</v>
      </c>
      <c r="B3" s="91"/>
      <c r="C3" s="91"/>
      <c r="D3" s="91"/>
      <c r="E3" s="91"/>
      <c r="F3" s="92" t="s">
        <v>417</v>
      </c>
    </row>
    <row r="4" spans="1:6" ht="20.25" customHeight="1" x14ac:dyDescent="0.15">
      <c r="A4" s="130" t="s">
        <v>3</v>
      </c>
      <c r="B4" s="132" t="s">
        <v>255</v>
      </c>
      <c r="C4" s="132" t="s">
        <v>418</v>
      </c>
      <c r="D4" s="132"/>
      <c r="E4" s="132"/>
      <c r="F4" s="132"/>
    </row>
    <row r="5" spans="1:6" ht="20.25" customHeight="1" x14ac:dyDescent="0.15">
      <c r="A5" s="130"/>
      <c r="B5" s="132"/>
      <c r="C5" s="132" t="s">
        <v>394</v>
      </c>
      <c r="D5" s="132" t="s">
        <v>419</v>
      </c>
      <c r="E5" s="132" t="s">
        <v>420</v>
      </c>
      <c r="F5" s="132" t="s">
        <v>137</v>
      </c>
    </row>
    <row r="6" spans="1:6" ht="20.25" customHeight="1" thickBot="1" x14ac:dyDescent="0.2">
      <c r="A6" s="131"/>
      <c r="B6" s="133"/>
      <c r="C6" s="133"/>
      <c r="D6" s="133"/>
      <c r="E6" s="133"/>
      <c r="F6" s="133"/>
    </row>
    <row r="7" spans="1:6" ht="20.25" customHeight="1" thickTop="1" x14ac:dyDescent="0.15">
      <c r="A7" s="93" t="s">
        <v>421</v>
      </c>
      <c r="B7" s="94">
        <v>44850207662</v>
      </c>
      <c r="C7" s="94">
        <f>C11-C8-C9-C10</f>
        <v>23700674583</v>
      </c>
      <c r="D7" s="94">
        <f>D11-D8-D9-D10</f>
        <v>4033914748.9533224</v>
      </c>
      <c r="E7" s="94">
        <f>B7-C7-D7-F7</f>
        <v>14002278629.046677</v>
      </c>
      <c r="F7" s="94">
        <v>3113339701</v>
      </c>
    </row>
    <row r="8" spans="1:6" ht="20.25" customHeight="1" x14ac:dyDescent="0.15">
      <c r="A8" s="93" t="s">
        <v>422</v>
      </c>
      <c r="B8" s="94">
        <v>3191746396</v>
      </c>
      <c r="C8" s="94">
        <f>435189298+411675</f>
        <v>435600973</v>
      </c>
      <c r="D8" s="94">
        <v>735083251.04667783</v>
      </c>
      <c r="E8" s="94">
        <f>B8-C8-D8-F8</f>
        <v>2021062171.9533222</v>
      </c>
      <c r="F8" s="94">
        <v>0</v>
      </c>
    </row>
    <row r="9" spans="1:6" ht="20.25" customHeight="1" x14ac:dyDescent="0.15">
      <c r="A9" s="93" t="s">
        <v>423</v>
      </c>
      <c r="B9" s="94">
        <v>692158988</v>
      </c>
      <c r="C9" s="94">
        <v>0</v>
      </c>
      <c r="D9" s="94">
        <v>0</v>
      </c>
      <c r="E9" s="94">
        <f>B9-C9-D9-F9</f>
        <v>692158988</v>
      </c>
      <c r="F9" s="94">
        <v>0</v>
      </c>
    </row>
    <row r="10" spans="1:6" ht="20.25" customHeight="1" x14ac:dyDescent="0.15">
      <c r="A10" s="93" t="s">
        <v>137</v>
      </c>
      <c r="B10" s="94">
        <v>0</v>
      </c>
      <c r="C10" s="94">
        <v>0</v>
      </c>
      <c r="D10" s="94">
        <v>0</v>
      </c>
      <c r="E10" s="94">
        <v>0</v>
      </c>
      <c r="F10" s="94">
        <v>0</v>
      </c>
    </row>
    <row r="11" spans="1:6" ht="20.25" customHeight="1" x14ac:dyDescent="0.15">
      <c r="A11" s="95" t="s">
        <v>11</v>
      </c>
      <c r="B11" s="94">
        <f>SUM(B7:B10)</f>
        <v>48734113046</v>
      </c>
      <c r="C11" s="94">
        <v>24136275556</v>
      </c>
      <c r="D11" s="94">
        <v>4768998000</v>
      </c>
      <c r="E11" s="94">
        <f>SUM(E7:E10)</f>
        <v>16715499788.999998</v>
      </c>
      <c r="F11" s="94">
        <f t="shared" ref="F11" si="0">SUM(F7:F10)</f>
        <v>3113339701</v>
      </c>
    </row>
    <row r="15" spans="1:6" ht="13.5" x14ac:dyDescent="0.15"/>
  </sheetData>
  <mergeCells count="8">
    <mergeCell ref="A1:F1"/>
    <mergeCell ref="A4:A6"/>
    <mergeCell ref="B4:B6"/>
    <mergeCell ref="C4:F4"/>
    <mergeCell ref="C5:C6"/>
    <mergeCell ref="D5:D6"/>
    <mergeCell ref="E5:E6"/>
    <mergeCell ref="F5:F6"/>
  </mergeCells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3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/>
  </sheetViews>
  <sheetFormatPr defaultColWidth="8.875" defaultRowHeight="11.25" x14ac:dyDescent="0.15"/>
  <cols>
    <col min="1" max="1" width="60.875" style="12" customWidth="1"/>
    <col min="2" max="2" width="40.875" style="12" customWidth="1"/>
    <col min="3" max="16384" width="8.875" style="12"/>
  </cols>
  <sheetData>
    <row r="1" spans="1:2" ht="21" x14ac:dyDescent="0.2">
      <c r="A1" s="11" t="s">
        <v>424</v>
      </c>
    </row>
    <row r="2" spans="1:2" ht="13.5" x14ac:dyDescent="0.15">
      <c r="A2" s="13" t="s">
        <v>89</v>
      </c>
    </row>
    <row r="3" spans="1:2" ht="13.5" x14ac:dyDescent="0.15">
      <c r="A3" s="13" t="s">
        <v>90</v>
      </c>
    </row>
    <row r="4" spans="1:2" ht="13.5" x14ac:dyDescent="0.15">
      <c r="A4" s="12" t="s">
        <v>91</v>
      </c>
      <c r="B4" s="15" t="s">
        <v>252</v>
      </c>
    </row>
    <row r="5" spans="1:2" ht="22.5" customHeight="1" x14ac:dyDescent="0.15">
      <c r="A5" s="16" t="s">
        <v>133</v>
      </c>
      <c r="B5" s="16" t="s">
        <v>247</v>
      </c>
    </row>
    <row r="6" spans="1:2" ht="18" customHeight="1" x14ac:dyDescent="0.15">
      <c r="A6" s="96" t="s">
        <v>425</v>
      </c>
      <c r="B6" s="31">
        <v>3859929688</v>
      </c>
    </row>
    <row r="7" spans="1:2" ht="18" customHeight="1" x14ac:dyDescent="0.15">
      <c r="A7" s="96"/>
      <c r="B7" s="31"/>
    </row>
    <row r="8" spans="1:2" ht="18" customHeight="1" x14ac:dyDescent="0.15">
      <c r="A8" s="21" t="s">
        <v>11</v>
      </c>
      <c r="B8" s="24">
        <f>SUM(B6:B7)</f>
        <v>3859929688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6"/>
  <sheetViews>
    <sheetView topLeftCell="A34" zoomScaleNormal="100" workbookViewId="0">
      <selection activeCell="B64" sqref="B64"/>
    </sheetView>
  </sheetViews>
  <sheetFormatPr defaultColWidth="8.875" defaultRowHeight="11.25" x14ac:dyDescent="0.15"/>
  <cols>
    <col min="1" max="1" width="30.875" style="6" customWidth="1"/>
    <col min="2" max="11" width="15.875" style="6" customWidth="1"/>
    <col min="12" max="16384" width="8.875" style="6"/>
  </cols>
  <sheetData>
    <row r="1" spans="1:9" ht="21" x14ac:dyDescent="0.15">
      <c r="A1" s="97" t="s">
        <v>0</v>
      </c>
      <c r="B1" s="97"/>
      <c r="C1" s="97"/>
      <c r="D1" s="97"/>
      <c r="E1" s="97"/>
      <c r="F1" s="97"/>
      <c r="G1" s="97"/>
      <c r="H1" s="97"/>
      <c r="I1" s="97"/>
    </row>
    <row r="2" spans="1:9" ht="13.5" x14ac:dyDescent="0.15">
      <c r="A2" s="1" t="s">
        <v>74</v>
      </c>
      <c r="B2" s="1"/>
      <c r="C2" s="1"/>
      <c r="D2" s="1"/>
      <c r="E2" s="1"/>
      <c r="F2" s="1"/>
      <c r="G2" s="1"/>
      <c r="H2" s="1"/>
      <c r="I2" s="3" t="s">
        <v>1</v>
      </c>
    </row>
    <row r="3" spans="1:9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ht="13.5" x14ac:dyDescent="0.15">
      <c r="A4" s="1"/>
      <c r="B4" s="1"/>
      <c r="C4" s="1"/>
      <c r="D4" s="1"/>
      <c r="E4" s="1"/>
      <c r="F4" s="1"/>
      <c r="G4" s="1"/>
      <c r="H4" s="1"/>
      <c r="I4" s="3" t="s">
        <v>72</v>
      </c>
    </row>
    <row r="5" spans="1:9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</row>
    <row r="6" spans="1:9" x14ac:dyDescent="0.15">
      <c r="A6" s="5" t="s">
        <v>12</v>
      </c>
      <c r="B6" s="7">
        <f>SUM(B7:B16)</f>
        <v>0</v>
      </c>
      <c r="C6" s="7">
        <f t="shared" ref="C6:H6" si="0">SUM(C7:C16)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>SUM(B6:H6)</f>
        <v>0</v>
      </c>
    </row>
    <row r="7" spans="1:9" x14ac:dyDescent="0.15">
      <c r="A7" s="5" t="s">
        <v>13</v>
      </c>
      <c r="B7" s="8"/>
      <c r="C7" s="8"/>
      <c r="D7" s="8"/>
      <c r="E7" s="8"/>
      <c r="F7" s="8"/>
      <c r="G7" s="8"/>
      <c r="H7" s="8"/>
      <c r="I7" s="7">
        <f t="shared" ref="I7:I66" si="1">SUM(B7:H7)</f>
        <v>0</v>
      </c>
    </row>
    <row r="8" spans="1:9" x14ac:dyDescent="0.15">
      <c r="A8" s="5" t="s">
        <v>14</v>
      </c>
      <c r="B8" s="8"/>
      <c r="C8" s="8"/>
      <c r="D8" s="8"/>
      <c r="E8" s="8"/>
      <c r="F8" s="8"/>
      <c r="G8" s="8"/>
      <c r="H8" s="8"/>
      <c r="I8" s="7">
        <f t="shared" si="1"/>
        <v>0</v>
      </c>
    </row>
    <row r="9" spans="1:9" x14ac:dyDescent="0.15">
      <c r="A9" s="5" t="s">
        <v>15</v>
      </c>
      <c r="B9" s="8"/>
      <c r="C9" s="8"/>
      <c r="D9" s="8"/>
      <c r="E9" s="8"/>
      <c r="F9" s="8"/>
      <c r="G9" s="8"/>
      <c r="H9" s="8"/>
      <c r="I9" s="7">
        <f t="shared" si="1"/>
        <v>0</v>
      </c>
    </row>
    <row r="10" spans="1:9" x14ac:dyDescent="0.15">
      <c r="A10" s="5" t="s">
        <v>16</v>
      </c>
      <c r="B10" s="8"/>
      <c r="C10" s="8"/>
      <c r="D10" s="8"/>
      <c r="E10" s="8"/>
      <c r="F10" s="8"/>
      <c r="G10" s="8"/>
      <c r="H10" s="8"/>
      <c r="I10" s="7">
        <f t="shared" si="1"/>
        <v>0</v>
      </c>
    </row>
    <row r="11" spans="1:9" x14ac:dyDescent="0.15">
      <c r="A11" s="5" t="s">
        <v>17</v>
      </c>
      <c r="B11" s="8"/>
      <c r="C11" s="8"/>
      <c r="D11" s="8"/>
      <c r="E11" s="8"/>
      <c r="F11" s="8"/>
      <c r="G11" s="8"/>
      <c r="H11" s="8"/>
      <c r="I11" s="7">
        <f t="shared" si="1"/>
        <v>0</v>
      </c>
    </row>
    <row r="12" spans="1:9" x14ac:dyDescent="0.15">
      <c r="A12" s="5" t="s">
        <v>18</v>
      </c>
      <c r="B12" s="8"/>
      <c r="C12" s="8"/>
      <c r="D12" s="8"/>
      <c r="E12" s="8"/>
      <c r="F12" s="8"/>
      <c r="G12" s="8"/>
      <c r="H12" s="8"/>
      <c r="I12" s="7">
        <f t="shared" si="1"/>
        <v>0</v>
      </c>
    </row>
    <row r="13" spans="1:9" x14ac:dyDescent="0.15">
      <c r="A13" s="5" t="s">
        <v>19</v>
      </c>
      <c r="B13" s="8"/>
      <c r="C13" s="8"/>
      <c r="D13" s="8"/>
      <c r="E13" s="8"/>
      <c r="F13" s="8"/>
      <c r="G13" s="8"/>
      <c r="H13" s="8"/>
      <c r="I13" s="7">
        <f t="shared" si="1"/>
        <v>0</v>
      </c>
    </row>
    <row r="14" spans="1:9" x14ac:dyDescent="0.15">
      <c r="A14" s="5" t="s">
        <v>20</v>
      </c>
      <c r="B14" s="8"/>
      <c r="C14" s="8"/>
      <c r="D14" s="8"/>
      <c r="E14" s="8"/>
      <c r="F14" s="8"/>
      <c r="G14" s="8"/>
      <c r="H14" s="8"/>
      <c r="I14" s="7">
        <f t="shared" si="1"/>
        <v>0</v>
      </c>
    </row>
    <row r="15" spans="1:9" x14ac:dyDescent="0.15">
      <c r="A15" s="5" t="s">
        <v>21</v>
      </c>
      <c r="B15" s="8"/>
      <c r="C15" s="8"/>
      <c r="D15" s="8"/>
      <c r="E15" s="8"/>
      <c r="F15" s="8"/>
      <c r="G15" s="8"/>
      <c r="H15" s="8"/>
      <c r="I15" s="7">
        <f t="shared" si="1"/>
        <v>0</v>
      </c>
    </row>
    <row r="16" spans="1:9" x14ac:dyDescent="0.15">
      <c r="A16" s="5" t="s">
        <v>22</v>
      </c>
      <c r="B16" s="8"/>
      <c r="C16" s="8"/>
      <c r="D16" s="8"/>
      <c r="E16" s="8"/>
      <c r="F16" s="8"/>
      <c r="G16" s="8"/>
      <c r="H16" s="8"/>
      <c r="I16" s="7">
        <f t="shared" si="1"/>
        <v>0</v>
      </c>
    </row>
    <row r="17" spans="1:9" x14ac:dyDescent="0.15">
      <c r="A17" s="5" t="s">
        <v>23</v>
      </c>
      <c r="B17" s="7">
        <f>SUM(B18:B61)</f>
        <v>2253927587</v>
      </c>
      <c r="C17" s="7">
        <f t="shared" ref="C17:H17" si="2">SUM(C18:C61)</f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1"/>
        <v>2253927587</v>
      </c>
    </row>
    <row r="18" spans="1:9" x14ac:dyDescent="0.15">
      <c r="A18" s="5" t="s">
        <v>24</v>
      </c>
      <c r="B18" s="8">
        <v>11287047</v>
      </c>
      <c r="C18" s="8"/>
      <c r="D18" s="8"/>
      <c r="E18" s="8"/>
      <c r="F18" s="8"/>
      <c r="G18" s="8"/>
      <c r="H18" s="8"/>
      <c r="I18" s="7">
        <f t="shared" si="1"/>
        <v>11287047</v>
      </c>
    </row>
    <row r="19" spans="1:9" x14ac:dyDescent="0.15">
      <c r="A19" s="5" t="s">
        <v>25</v>
      </c>
      <c r="B19" s="8"/>
      <c r="C19" s="8"/>
      <c r="D19" s="8"/>
      <c r="E19" s="8"/>
      <c r="F19" s="8"/>
      <c r="G19" s="8"/>
      <c r="H19" s="8"/>
      <c r="I19" s="7">
        <f t="shared" si="1"/>
        <v>0</v>
      </c>
    </row>
    <row r="20" spans="1:9" x14ac:dyDescent="0.15">
      <c r="A20" s="5" t="s">
        <v>26</v>
      </c>
      <c r="B20" s="8"/>
      <c r="C20" s="8"/>
      <c r="D20" s="8"/>
      <c r="E20" s="8"/>
      <c r="F20" s="8"/>
      <c r="G20" s="8"/>
      <c r="H20" s="8"/>
      <c r="I20" s="7">
        <f t="shared" si="1"/>
        <v>0</v>
      </c>
    </row>
    <row r="21" spans="1:9" x14ac:dyDescent="0.15">
      <c r="A21" s="5" t="s">
        <v>27</v>
      </c>
      <c r="B21" s="8"/>
      <c r="C21" s="8"/>
      <c r="D21" s="8"/>
      <c r="E21" s="8"/>
      <c r="F21" s="8"/>
      <c r="G21" s="8"/>
      <c r="H21" s="8"/>
      <c r="I21" s="7">
        <f t="shared" si="1"/>
        <v>0</v>
      </c>
    </row>
    <row r="22" spans="1:9" x14ac:dyDescent="0.15">
      <c r="A22" s="5" t="s">
        <v>28</v>
      </c>
      <c r="B22" s="8"/>
      <c r="C22" s="8"/>
      <c r="D22" s="8"/>
      <c r="E22" s="8"/>
      <c r="F22" s="8"/>
      <c r="G22" s="8"/>
      <c r="H22" s="8"/>
      <c r="I22" s="7">
        <f t="shared" si="1"/>
        <v>0</v>
      </c>
    </row>
    <row r="23" spans="1:9" x14ac:dyDescent="0.15">
      <c r="A23" s="5" t="s">
        <v>29</v>
      </c>
      <c r="B23" s="8"/>
      <c r="C23" s="8"/>
      <c r="D23" s="8"/>
      <c r="E23" s="8"/>
      <c r="F23" s="8"/>
      <c r="G23" s="8"/>
      <c r="H23" s="8"/>
      <c r="I23" s="7">
        <f t="shared" si="1"/>
        <v>0</v>
      </c>
    </row>
    <row r="24" spans="1:9" x14ac:dyDescent="0.15">
      <c r="A24" s="5" t="s">
        <v>30</v>
      </c>
      <c r="B24" s="8"/>
      <c r="C24" s="8"/>
      <c r="D24" s="8"/>
      <c r="E24" s="8"/>
      <c r="F24" s="8"/>
      <c r="G24" s="8"/>
      <c r="H24" s="8"/>
      <c r="I24" s="7">
        <f t="shared" si="1"/>
        <v>0</v>
      </c>
    </row>
    <row r="25" spans="1:9" x14ac:dyDescent="0.15">
      <c r="A25" s="5" t="s">
        <v>31</v>
      </c>
      <c r="B25" s="8"/>
      <c r="C25" s="8"/>
      <c r="D25" s="8"/>
      <c r="E25" s="8"/>
      <c r="F25" s="8"/>
      <c r="G25" s="8"/>
      <c r="H25" s="8"/>
      <c r="I25" s="7">
        <f t="shared" si="1"/>
        <v>0</v>
      </c>
    </row>
    <row r="26" spans="1:9" x14ac:dyDescent="0.15">
      <c r="A26" s="5" t="s">
        <v>32</v>
      </c>
      <c r="B26" s="8"/>
      <c r="C26" s="8"/>
      <c r="D26" s="8"/>
      <c r="E26" s="8"/>
      <c r="F26" s="8"/>
      <c r="G26" s="8"/>
      <c r="H26" s="8"/>
      <c r="I26" s="7">
        <f t="shared" si="1"/>
        <v>0</v>
      </c>
    </row>
    <row r="27" spans="1:9" x14ac:dyDescent="0.15">
      <c r="A27" s="5" t="s">
        <v>33</v>
      </c>
      <c r="B27" s="8"/>
      <c r="C27" s="8"/>
      <c r="D27" s="8"/>
      <c r="E27" s="8"/>
      <c r="F27" s="8"/>
      <c r="G27" s="8"/>
      <c r="H27" s="8"/>
      <c r="I27" s="7">
        <f t="shared" si="1"/>
        <v>0</v>
      </c>
    </row>
    <row r="28" spans="1:9" x14ac:dyDescent="0.15">
      <c r="A28" s="5" t="s">
        <v>34</v>
      </c>
      <c r="B28" s="8"/>
      <c r="C28" s="8"/>
      <c r="D28" s="8"/>
      <c r="E28" s="8"/>
      <c r="F28" s="8"/>
      <c r="G28" s="8"/>
      <c r="H28" s="8"/>
      <c r="I28" s="7">
        <f t="shared" si="1"/>
        <v>0</v>
      </c>
    </row>
    <row r="29" spans="1:9" x14ac:dyDescent="0.15">
      <c r="A29" s="5" t="s">
        <v>35</v>
      </c>
      <c r="B29" s="8"/>
      <c r="C29" s="8"/>
      <c r="D29" s="8"/>
      <c r="E29" s="8"/>
      <c r="F29" s="8"/>
      <c r="G29" s="8"/>
      <c r="H29" s="8"/>
      <c r="I29" s="7">
        <f t="shared" si="1"/>
        <v>0</v>
      </c>
    </row>
    <row r="30" spans="1:9" x14ac:dyDescent="0.15">
      <c r="A30" s="5" t="s">
        <v>36</v>
      </c>
      <c r="B30" s="8"/>
      <c r="C30" s="8"/>
      <c r="D30" s="8"/>
      <c r="E30" s="8"/>
      <c r="F30" s="8"/>
      <c r="G30" s="8"/>
      <c r="H30" s="8"/>
      <c r="I30" s="7">
        <f t="shared" si="1"/>
        <v>0</v>
      </c>
    </row>
    <row r="31" spans="1:9" x14ac:dyDescent="0.15">
      <c r="A31" s="5" t="s">
        <v>37</v>
      </c>
      <c r="B31" s="8"/>
      <c r="C31" s="8"/>
      <c r="D31" s="8"/>
      <c r="E31" s="8"/>
      <c r="F31" s="8"/>
      <c r="G31" s="8"/>
      <c r="H31" s="8"/>
      <c r="I31" s="7">
        <f t="shared" si="1"/>
        <v>0</v>
      </c>
    </row>
    <row r="32" spans="1:9" x14ac:dyDescent="0.15">
      <c r="A32" s="5" t="s">
        <v>38</v>
      </c>
      <c r="B32" s="8">
        <v>5708920</v>
      </c>
      <c r="C32" s="8"/>
      <c r="D32" s="8"/>
      <c r="E32" s="8"/>
      <c r="F32" s="8"/>
      <c r="G32" s="8"/>
      <c r="H32" s="8"/>
      <c r="I32" s="7">
        <f t="shared" si="1"/>
        <v>5708920</v>
      </c>
    </row>
    <row r="33" spans="1:9" x14ac:dyDescent="0.15">
      <c r="A33" s="5" t="s">
        <v>39</v>
      </c>
      <c r="B33" s="8"/>
      <c r="C33" s="8"/>
      <c r="D33" s="8"/>
      <c r="E33" s="8"/>
      <c r="F33" s="8"/>
      <c r="G33" s="8"/>
      <c r="H33" s="8"/>
      <c r="I33" s="7">
        <f t="shared" si="1"/>
        <v>0</v>
      </c>
    </row>
    <row r="34" spans="1:9" x14ac:dyDescent="0.15">
      <c r="A34" s="5" t="s">
        <v>40</v>
      </c>
      <c r="B34" s="8"/>
      <c r="C34" s="8"/>
      <c r="D34" s="8"/>
      <c r="E34" s="8"/>
      <c r="F34" s="8"/>
      <c r="G34" s="8"/>
      <c r="H34" s="8"/>
      <c r="I34" s="7">
        <f t="shared" si="1"/>
        <v>0</v>
      </c>
    </row>
    <row r="35" spans="1:9" x14ac:dyDescent="0.15">
      <c r="A35" s="5" t="s">
        <v>41</v>
      </c>
      <c r="B35" s="8"/>
      <c r="C35" s="8"/>
      <c r="D35" s="8"/>
      <c r="E35" s="8"/>
      <c r="F35" s="8"/>
      <c r="G35" s="8"/>
      <c r="H35" s="8"/>
      <c r="I35" s="7">
        <f t="shared" si="1"/>
        <v>0</v>
      </c>
    </row>
    <row r="36" spans="1:9" x14ac:dyDescent="0.15">
      <c r="A36" s="5" t="s">
        <v>42</v>
      </c>
      <c r="B36" s="8"/>
      <c r="C36" s="8"/>
      <c r="D36" s="8"/>
      <c r="E36" s="8"/>
      <c r="F36" s="8"/>
      <c r="G36" s="8"/>
      <c r="H36" s="8"/>
      <c r="I36" s="7">
        <f t="shared" si="1"/>
        <v>0</v>
      </c>
    </row>
    <row r="37" spans="1:9" x14ac:dyDescent="0.15">
      <c r="A37" s="5" t="s">
        <v>43</v>
      </c>
      <c r="B37" s="8"/>
      <c r="C37" s="8"/>
      <c r="D37" s="8"/>
      <c r="E37" s="8"/>
      <c r="F37" s="8"/>
      <c r="G37" s="8"/>
      <c r="H37" s="8"/>
      <c r="I37" s="7">
        <f t="shared" si="1"/>
        <v>0</v>
      </c>
    </row>
    <row r="38" spans="1:9" x14ac:dyDescent="0.15">
      <c r="A38" s="5" t="s">
        <v>44</v>
      </c>
      <c r="B38" s="8"/>
      <c r="C38" s="8"/>
      <c r="D38" s="8"/>
      <c r="E38" s="8"/>
      <c r="F38" s="8"/>
      <c r="G38" s="8"/>
      <c r="H38" s="8"/>
      <c r="I38" s="7">
        <f t="shared" si="1"/>
        <v>0</v>
      </c>
    </row>
    <row r="39" spans="1:9" x14ac:dyDescent="0.15">
      <c r="A39" s="5" t="s">
        <v>45</v>
      </c>
      <c r="B39" s="8"/>
      <c r="C39" s="8"/>
      <c r="D39" s="8"/>
      <c r="E39" s="8"/>
      <c r="F39" s="8"/>
      <c r="G39" s="8"/>
      <c r="H39" s="8"/>
      <c r="I39" s="7">
        <f t="shared" si="1"/>
        <v>0</v>
      </c>
    </row>
    <row r="40" spans="1:9" x14ac:dyDescent="0.15">
      <c r="A40" s="5" t="s">
        <v>46</v>
      </c>
      <c r="B40" s="8"/>
      <c r="C40" s="8"/>
      <c r="D40" s="8"/>
      <c r="E40" s="8"/>
      <c r="F40" s="8"/>
      <c r="G40" s="8"/>
      <c r="H40" s="8"/>
      <c r="I40" s="7">
        <f t="shared" si="1"/>
        <v>0</v>
      </c>
    </row>
    <row r="41" spans="1:9" x14ac:dyDescent="0.15">
      <c r="A41" s="5" t="s">
        <v>47</v>
      </c>
      <c r="B41" s="8"/>
      <c r="C41" s="8"/>
      <c r="D41" s="8"/>
      <c r="E41" s="8"/>
      <c r="F41" s="8"/>
      <c r="G41" s="8"/>
      <c r="H41" s="8"/>
      <c r="I41" s="7">
        <f t="shared" si="1"/>
        <v>0</v>
      </c>
    </row>
    <row r="42" spans="1:9" x14ac:dyDescent="0.15">
      <c r="A42" s="5" t="s">
        <v>48</v>
      </c>
      <c r="B42" s="8"/>
      <c r="C42" s="8"/>
      <c r="D42" s="8"/>
      <c r="E42" s="8"/>
      <c r="F42" s="8"/>
      <c r="G42" s="8"/>
      <c r="H42" s="8"/>
      <c r="I42" s="7">
        <f t="shared" si="1"/>
        <v>0</v>
      </c>
    </row>
    <row r="43" spans="1:9" x14ac:dyDescent="0.15">
      <c r="A43" s="5" t="s">
        <v>49</v>
      </c>
      <c r="B43" s="8"/>
      <c r="C43" s="8"/>
      <c r="D43" s="8"/>
      <c r="E43" s="8"/>
      <c r="F43" s="8"/>
      <c r="G43" s="8"/>
      <c r="H43" s="8"/>
      <c r="I43" s="7">
        <f t="shared" si="1"/>
        <v>0</v>
      </c>
    </row>
    <row r="44" spans="1:9" x14ac:dyDescent="0.15">
      <c r="A44" s="5" t="s">
        <v>50</v>
      </c>
      <c r="B44" s="8"/>
      <c r="C44" s="8"/>
      <c r="D44" s="8"/>
      <c r="E44" s="8"/>
      <c r="F44" s="8"/>
      <c r="G44" s="8"/>
      <c r="H44" s="8"/>
      <c r="I44" s="7">
        <f t="shared" si="1"/>
        <v>0</v>
      </c>
    </row>
    <row r="45" spans="1:9" x14ac:dyDescent="0.15">
      <c r="A45" s="5" t="s">
        <v>51</v>
      </c>
      <c r="B45" s="8"/>
      <c r="C45" s="8"/>
      <c r="D45" s="8"/>
      <c r="E45" s="8"/>
      <c r="F45" s="8"/>
      <c r="G45" s="8"/>
      <c r="H45" s="8"/>
      <c r="I45" s="7">
        <f t="shared" si="1"/>
        <v>0</v>
      </c>
    </row>
    <row r="46" spans="1:9" x14ac:dyDescent="0.15">
      <c r="A46" s="5" t="s">
        <v>52</v>
      </c>
      <c r="B46" s="8">
        <v>2142262650</v>
      </c>
      <c r="C46" s="8"/>
      <c r="D46" s="8"/>
      <c r="E46" s="8"/>
      <c r="F46" s="8"/>
      <c r="G46" s="8"/>
      <c r="H46" s="8"/>
      <c r="I46" s="7">
        <f t="shared" si="1"/>
        <v>2142262650</v>
      </c>
    </row>
    <row r="47" spans="1:9" x14ac:dyDescent="0.15">
      <c r="A47" s="5" t="s">
        <v>53</v>
      </c>
      <c r="B47" s="8"/>
      <c r="C47" s="8"/>
      <c r="D47" s="8"/>
      <c r="E47" s="8"/>
      <c r="F47" s="8"/>
      <c r="G47" s="8"/>
      <c r="H47" s="8"/>
      <c r="I47" s="7">
        <f t="shared" si="1"/>
        <v>0</v>
      </c>
    </row>
    <row r="48" spans="1:9" x14ac:dyDescent="0.15">
      <c r="A48" s="5" t="s">
        <v>54</v>
      </c>
      <c r="B48" s="8"/>
      <c r="C48" s="8"/>
      <c r="D48" s="8"/>
      <c r="E48" s="8"/>
      <c r="F48" s="8"/>
      <c r="G48" s="8"/>
      <c r="H48" s="8"/>
      <c r="I48" s="7">
        <f t="shared" si="1"/>
        <v>0</v>
      </c>
    </row>
    <row r="49" spans="1:9" x14ac:dyDescent="0.15">
      <c r="A49" s="5" t="s">
        <v>55</v>
      </c>
      <c r="B49" s="8"/>
      <c r="C49" s="8"/>
      <c r="D49" s="8"/>
      <c r="E49" s="8"/>
      <c r="F49" s="8"/>
      <c r="G49" s="8"/>
      <c r="H49" s="8"/>
      <c r="I49" s="7">
        <f t="shared" si="1"/>
        <v>0</v>
      </c>
    </row>
    <row r="50" spans="1:9" x14ac:dyDescent="0.15">
      <c r="A50" s="5" t="s">
        <v>56</v>
      </c>
      <c r="B50" s="8"/>
      <c r="C50" s="8"/>
      <c r="D50" s="8"/>
      <c r="E50" s="8"/>
      <c r="F50" s="8"/>
      <c r="G50" s="8"/>
      <c r="H50" s="8"/>
      <c r="I50" s="7">
        <f t="shared" si="1"/>
        <v>0</v>
      </c>
    </row>
    <row r="51" spans="1:9" x14ac:dyDescent="0.15">
      <c r="A51" s="5" t="s">
        <v>57</v>
      </c>
      <c r="B51" s="8"/>
      <c r="C51" s="8"/>
      <c r="D51" s="8"/>
      <c r="E51" s="8"/>
      <c r="F51" s="8"/>
      <c r="G51" s="8"/>
      <c r="H51" s="8"/>
      <c r="I51" s="7">
        <f t="shared" si="1"/>
        <v>0</v>
      </c>
    </row>
    <row r="52" spans="1:9" x14ac:dyDescent="0.15">
      <c r="A52" s="5" t="s">
        <v>58</v>
      </c>
      <c r="B52" s="8"/>
      <c r="C52" s="8"/>
      <c r="D52" s="8"/>
      <c r="E52" s="8"/>
      <c r="F52" s="8"/>
      <c r="G52" s="8"/>
      <c r="H52" s="8"/>
      <c r="I52" s="7">
        <f t="shared" si="1"/>
        <v>0</v>
      </c>
    </row>
    <row r="53" spans="1:9" x14ac:dyDescent="0.15">
      <c r="A53" s="5" t="s">
        <v>59</v>
      </c>
      <c r="B53" s="8"/>
      <c r="C53" s="8"/>
      <c r="D53" s="8"/>
      <c r="E53" s="8"/>
      <c r="F53" s="8"/>
      <c r="G53" s="8"/>
      <c r="H53" s="8"/>
      <c r="I53" s="7">
        <f t="shared" si="1"/>
        <v>0</v>
      </c>
    </row>
    <row r="54" spans="1:9" x14ac:dyDescent="0.15">
      <c r="A54" s="5" t="s">
        <v>60</v>
      </c>
      <c r="B54" s="8"/>
      <c r="C54" s="8"/>
      <c r="D54" s="8"/>
      <c r="E54" s="8"/>
      <c r="F54" s="8"/>
      <c r="G54" s="8"/>
      <c r="H54" s="8"/>
      <c r="I54" s="7">
        <f t="shared" si="1"/>
        <v>0</v>
      </c>
    </row>
    <row r="55" spans="1:9" x14ac:dyDescent="0.15">
      <c r="A55" s="5" t="s">
        <v>61</v>
      </c>
      <c r="B55" s="8"/>
      <c r="C55" s="8"/>
      <c r="D55" s="8"/>
      <c r="E55" s="8"/>
      <c r="F55" s="8"/>
      <c r="G55" s="8"/>
      <c r="H55" s="8"/>
      <c r="I55" s="7">
        <f t="shared" si="1"/>
        <v>0</v>
      </c>
    </row>
    <row r="56" spans="1:9" x14ac:dyDescent="0.15">
      <c r="A56" s="5" t="s">
        <v>62</v>
      </c>
      <c r="B56" s="8"/>
      <c r="C56" s="8"/>
      <c r="D56" s="8"/>
      <c r="E56" s="8"/>
      <c r="F56" s="8"/>
      <c r="G56" s="8"/>
      <c r="H56" s="8"/>
      <c r="I56" s="7">
        <f t="shared" si="1"/>
        <v>0</v>
      </c>
    </row>
    <row r="57" spans="1:9" x14ac:dyDescent="0.15">
      <c r="A57" s="5" t="s">
        <v>63</v>
      </c>
      <c r="B57" s="8"/>
      <c r="C57" s="8"/>
      <c r="D57" s="8"/>
      <c r="E57" s="8"/>
      <c r="F57" s="8"/>
      <c r="G57" s="8"/>
      <c r="H57" s="8"/>
      <c r="I57" s="7">
        <f t="shared" si="1"/>
        <v>0</v>
      </c>
    </row>
    <row r="58" spans="1:9" x14ac:dyDescent="0.15">
      <c r="A58" s="5" t="s">
        <v>64</v>
      </c>
      <c r="B58" s="8"/>
      <c r="C58" s="8"/>
      <c r="D58" s="8"/>
      <c r="E58" s="8"/>
      <c r="F58" s="8"/>
      <c r="G58" s="8"/>
      <c r="H58" s="8"/>
      <c r="I58" s="7">
        <f t="shared" si="1"/>
        <v>0</v>
      </c>
    </row>
    <row r="59" spans="1:9" x14ac:dyDescent="0.15">
      <c r="A59" s="5" t="s">
        <v>65</v>
      </c>
      <c r="B59" s="8">
        <v>72726976</v>
      </c>
      <c r="C59" s="8"/>
      <c r="D59" s="8"/>
      <c r="E59" s="8"/>
      <c r="F59" s="8"/>
      <c r="G59" s="8"/>
      <c r="H59" s="8"/>
      <c r="I59" s="7">
        <f t="shared" si="1"/>
        <v>72726976</v>
      </c>
    </row>
    <row r="60" spans="1:9" x14ac:dyDescent="0.15">
      <c r="A60" s="5" t="s">
        <v>66</v>
      </c>
      <c r="B60" s="8"/>
      <c r="C60" s="8"/>
      <c r="D60" s="8"/>
      <c r="E60" s="8"/>
      <c r="F60" s="8"/>
      <c r="G60" s="8"/>
      <c r="H60" s="8"/>
      <c r="I60" s="7">
        <f t="shared" si="1"/>
        <v>0</v>
      </c>
    </row>
    <row r="61" spans="1:9" x14ac:dyDescent="0.15">
      <c r="A61" s="5" t="s">
        <v>67</v>
      </c>
      <c r="B61" s="8">
        <v>21941994</v>
      </c>
      <c r="C61" s="8"/>
      <c r="D61" s="8"/>
      <c r="E61" s="8"/>
      <c r="F61" s="8"/>
      <c r="G61" s="8"/>
      <c r="H61" s="8"/>
      <c r="I61" s="7">
        <f t="shared" si="1"/>
        <v>21941994</v>
      </c>
    </row>
    <row r="62" spans="1:9" x14ac:dyDescent="0.15">
      <c r="A62" s="5" t="s">
        <v>68</v>
      </c>
      <c r="B62" s="7">
        <f>SUM(B63:B65)</f>
        <v>1567480</v>
      </c>
      <c r="C62" s="7">
        <f t="shared" ref="C62:H62" si="3">SUM(C63:C65)</f>
        <v>0</v>
      </c>
      <c r="D62" s="7">
        <f t="shared" si="3"/>
        <v>0</v>
      </c>
      <c r="E62" s="7">
        <f t="shared" si="3"/>
        <v>0</v>
      </c>
      <c r="F62" s="7">
        <f t="shared" si="3"/>
        <v>0</v>
      </c>
      <c r="G62" s="7">
        <f t="shared" si="3"/>
        <v>0</v>
      </c>
      <c r="H62" s="7">
        <f t="shared" si="3"/>
        <v>0</v>
      </c>
      <c r="I62" s="7">
        <f t="shared" si="1"/>
        <v>1567480</v>
      </c>
    </row>
    <row r="63" spans="1:9" x14ac:dyDescent="0.15">
      <c r="A63" s="5" t="s">
        <v>69</v>
      </c>
      <c r="B63" s="8"/>
      <c r="C63" s="8"/>
      <c r="D63" s="8"/>
      <c r="E63" s="8"/>
      <c r="F63" s="8"/>
      <c r="G63" s="8"/>
      <c r="H63" s="8"/>
      <c r="I63" s="7">
        <f t="shared" si="1"/>
        <v>0</v>
      </c>
    </row>
    <row r="64" spans="1:9" x14ac:dyDescent="0.15">
      <c r="A64" s="5" t="s">
        <v>70</v>
      </c>
      <c r="B64" s="8">
        <v>1567480</v>
      </c>
      <c r="C64" s="8"/>
      <c r="D64" s="8"/>
      <c r="E64" s="8"/>
      <c r="F64" s="8"/>
      <c r="G64" s="8"/>
      <c r="H64" s="8"/>
      <c r="I64" s="7">
        <f t="shared" si="1"/>
        <v>1567480</v>
      </c>
    </row>
    <row r="65" spans="1:9" x14ac:dyDescent="0.15">
      <c r="A65" s="5" t="s">
        <v>71</v>
      </c>
      <c r="B65" s="8"/>
      <c r="C65" s="8"/>
      <c r="D65" s="8"/>
      <c r="E65" s="8"/>
      <c r="F65" s="8"/>
      <c r="G65" s="8"/>
      <c r="H65" s="8"/>
      <c r="I65" s="7">
        <f t="shared" si="1"/>
        <v>0</v>
      </c>
    </row>
    <row r="66" spans="1:9" x14ac:dyDescent="0.15">
      <c r="A66" s="5" t="s">
        <v>11</v>
      </c>
      <c r="B66" s="7">
        <f>B62+B17+B6</f>
        <v>2255495067</v>
      </c>
      <c r="C66" s="7">
        <f t="shared" ref="C66:H66" si="4">C62+C17+C6</f>
        <v>0</v>
      </c>
      <c r="D66" s="7">
        <f t="shared" si="4"/>
        <v>0</v>
      </c>
      <c r="E66" s="7">
        <f t="shared" si="4"/>
        <v>0</v>
      </c>
      <c r="F66" s="7">
        <f t="shared" si="4"/>
        <v>0</v>
      </c>
      <c r="G66" s="7">
        <f t="shared" si="4"/>
        <v>0</v>
      </c>
      <c r="H66" s="7">
        <f t="shared" si="4"/>
        <v>0</v>
      </c>
      <c r="I66" s="7">
        <f t="shared" si="1"/>
        <v>2255495067</v>
      </c>
    </row>
  </sheetData>
  <mergeCells count="1">
    <mergeCell ref="A1:I1"/>
  </mergeCells>
  <phoneticPr fontId="4"/>
  <pageMargins left="0.3888888888888889" right="0.3888888888888889" top="0.3888888888888889" bottom="0.3888888888888889" header="0.19444444444444445" footer="0.19444444444444445"/>
  <pageSetup paperSize="9" fitToHeight="0" orientation="landscape" r:id="rId1"/>
  <headerFooter>
    <oddHeader>&amp;R&amp;9&amp;D</oddHeader>
    <oddFooter>&amp;C&amp;9&amp;P/&amp;N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zoomScaleNormal="100" workbookViewId="0">
      <selection sqref="A1:H1"/>
    </sheetView>
  </sheetViews>
  <sheetFormatPr defaultColWidth="8.875" defaultRowHeight="11.25" x14ac:dyDescent="0.15"/>
  <cols>
    <col min="1" max="1" width="30.875" style="6" customWidth="1"/>
    <col min="2" max="8" width="15.875" style="6" customWidth="1"/>
    <col min="9" max="9" width="8.875" style="6"/>
    <col min="10" max="10" width="21.625" style="6" bestFit="1" customWidth="1"/>
    <col min="11" max="12" width="12.25" style="6" bestFit="1" customWidth="1"/>
    <col min="13" max="13" width="2.25" style="6" bestFit="1" customWidth="1"/>
    <col min="14" max="16384" width="8.875" style="6"/>
  </cols>
  <sheetData>
    <row r="1" spans="1:8" ht="21" x14ac:dyDescent="0.15">
      <c r="A1" s="97" t="s">
        <v>426</v>
      </c>
      <c r="B1" s="97"/>
      <c r="C1" s="97"/>
      <c r="D1" s="97"/>
      <c r="E1" s="97"/>
      <c r="F1" s="97"/>
      <c r="G1" s="97"/>
      <c r="H1" s="97"/>
    </row>
    <row r="2" spans="1:8" ht="13.5" x14ac:dyDescent="0.15">
      <c r="A2" s="1" t="s">
        <v>77</v>
      </c>
      <c r="B2" s="1"/>
      <c r="C2" s="1"/>
      <c r="D2" s="1"/>
      <c r="E2" s="1"/>
      <c r="F2" s="1"/>
      <c r="G2" s="1"/>
      <c r="H2" s="3" t="s">
        <v>78</v>
      </c>
    </row>
    <row r="3" spans="1:8" ht="13.5" x14ac:dyDescent="0.15">
      <c r="A3" s="1" t="s">
        <v>79</v>
      </c>
      <c r="B3" s="1"/>
      <c r="C3" s="1"/>
      <c r="D3" s="1"/>
      <c r="E3" s="1"/>
      <c r="F3" s="1"/>
      <c r="G3" s="1"/>
      <c r="H3" s="1"/>
    </row>
    <row r="4" spans="1:8" ht="13.5" x14ac:dyDescent="0.15">
      <c r="A4" s="1"/>
      <c r="B4" s="1"/>
      <c r="C4" s="1"/>
      <c r="D4" s="1"/>
      <c r="E4" s="1"/>
      <c r="F4" s="1"/>
      <c r="G4" s="1"/>
      <c r="H4" s="3" t="s">
        <v>72</v>
      </c>
    </row>
    <row r="5" spans="1:8" ht="33.75" x14ac:dyDescent="0.15">
      <c r="A5" s="2" t="s">
        <v>3</v>
      </c>
      <c r="B5" s="4" t="s">
        <v>80</v>
      </c>
      <c r="C5" s="4" t="s">
        <v>81</v>
      </c>
      <c r="D5" s="4" t="s">
        <v>82</v>
      </c>
      <c r="E5" s="4" t="s">
        <v>83</v>
      </c>
      <c r="F5" s="4" t="s">
        <v>84</v>
      </c>
      <c r="G5" s="4" t="s">
        <v>85</v>
      </c>
      <c r="H5" s="4" t="s">
        <v>86</v>
      </c>
    </row>
    <row r="6" spans="1:8" x14ac:dyDescent="0.15">
      <c r="A6" s="5" t="s">
        <v>12</v>
      </c>
      <c r="B6" s="10">
        <v>69027874874</v>
      </c>
      <c r="C6" s="10">
        <v>885209932</v>
      </c>
      <c r="D6" s="10">
        <v>25026040</v>
      </c>
      <c r="E6" s="10">
        <v>69888058766</v>
      </c>
      <c r="F6" s="10">
        <v>25109124896</v>
      </c>
      <c r="G6" s="10">
        <v>453480770</v>
      </c>
      <c r="H6" s="10">
        <v>44778933870</v>
      </c>
    </row>
    <row r="7" spans="1:8" x14ac:dyDescent="0.15">
      <c r="A7" s="5" t="s">
        <v>13</v>
      </c>
      <c r="B7" s="10">
        <v>37340812438</v>
      </c>
      <c r="C7" s="10">
        <v>556102556</v>
      </c>
      <c r="D7" s="10">
        <v>0</v>
      </c>
      <c r="E7" s="10">
        <v>37896914994</v>
      </c>
      <c r="F7" s="10">
        <v>0</v>
      </c>
      <c r="G7" s="10">
        <v>0</v>
      </c>
      <c r="H7" s="10">
        <v>37896914994</v>
      </c>
    </row>
    <row r="8" spans="1:8" x14ac:dyDescent="0.15">
      <c r="A8" s="5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</row>
    <row r="9" spans="1:8" x14ac:dyDescent="0.15">
      <c r="A9" s="5" t="s">
        <v>15</v>
      </c>
      <c r="B9" s="10">
        <v>31443240891</v>
      </c>
      <c r="C9" s="10">
        <v>207623531</v>
      </c>
      <c r="D9" s="10">
        <v>0</v>
      </c>
      <c r="E9" s="10">
        <v>31650864422</v>
      </c>
      <c r="F9" s="10">
        <v>25097884090</v>
      </c>
      <c r="G9" s="10">
        <v>446729446</v>
      </c>
      <c r="H9" s="10">
        <v>6552980332</v>
      </c>
    </row>
    <row r="10" spans="1:8" x14ac:dyDescent="0.15">
      <c r="A10" s="5" t="s">
        <v>17</v>
      </c>
      <c r="B10" s="10">
        <v>50200705</v>
      </c>
      <c r="C10" s="10">
        <v>77835945</v>
      </c>
      <c r="D10" s="10">
        <v>0</v>
      </c>
      <c r="E10" s="10">
        <v>128036650</v>
      </c>
      <c r="F10" s="10">
        <v>11240806</v>
      </c>
      <c r="G10" s="10">
        <v>6751324</v>
      </c>
      <c r="H10" s="10">
        <v>116795844</v>
      </c>
    </row>
    <row r="11" spans="1:8" x14ac:dyDescent="0.15">
      <c r="A11" s="5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</row>
    <row r="12" spans="1:8" x14ac:dyDescent="0.15">
      <c r="A12" s="5" t="s">
        <v>19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</row>
    <row r="13" spans="1:8" x14ac:dyDescent="0.15">
      <c r="A13" s="5" t="s">
        <v>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</row>
    <row r="14" spans="1:8" x14ac:dyDescent="0.15">
      <c r="A14" s="5" t="s">
        <v>87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</row>
    <row r="15" spans="1:8" x14ac:dyDescent="0.15">
      <c r="A15" s="5" t="s">
        <v>22</v>
      </c>
      <c r="B15" s="10">
        <v>193620840</v>
      </c>
      <c r="C15" s="10">
        <v>43647900</v>
      </c>
      <c r="D15" s="10">
        <v>25026040</v>
      </c>
      <c r="E15" s="10">
        <v>212242700</v>
      </c>
      <c r="F15" s="10">
        <v>0</v>
      </c>
      <c r="G15" s="10">
        <v>0</v>
      </c>
      <c r="H15" s="10">
        <v>212242700</v>
      </c>
    </row>
    <row r="16" spans="1:8" x14ac:dyDescent="0.15">
      <c r="A16" s="5" t="s">
        <v>23</v>
      </c>
      <c r="B16" s="10">
        <v>93691426541</v>
      </c>
      <c r="C16" s="10">
        <v>5422253533</v>
      </c>
      <c r="D16" s="10">
        <v>4014091101</v>
      </c>
      <c r="E16" s="10">
        <v>95099588973</v>
      </c>
      <c r="F16" s="10">
        <v>53752326751</v>
      </c>
      <c r="G16" s="10">
        <v>1556829257</v>
      </c>
      <c r="H16" s="10">
        <v>41347262222</v>
      </c>
    </row>
    <row r="17" spans="1:8" x14ac:dyDescent="0.15">
      <c r="A17" s="5" t="s">
        <v>13</v>
      </c>
      <c r="B17" s="10">
        <v>6773654044</v>
      </c>
      <c r="C17" s="10">
        <v>160879049</v>
      </c>
      <c r="D17" s="10">
        <v>0</v>
      </c>
      <c r="E17" s="10">
        <v>6934533093</v>
      </c>
      <c r="F17" s="10">
        <v>0</v>
      </c>
      <c r="G17" s="10">
        <v>0</v>
      </c>
      <c r="H17" s="10">
        <v>6934533093</v>
      </c>
    </row>
    <row r="18" spans="1:8" x14ac:dyDescent="0.15">
      <c r="A18" s="5" t="s">
        <v>15</v>
      </c>
      <c r="B18" s="10">
        <v>137554246</v>
      </c>
      <c r="C18" s="10">
        <v>2368681409</v>
      </c>
      <c r="D18" s="10">
        <v>0</v>
      </c>
      <c r="E18" s="10">
        <v>2506235655</v>
      </c>
      <c r="F18" s="10">
        <v>97514189</v>
      </c>
      <c r="G18" s="10">
        <v>2167911</v>
      </c>
      <c r="H18" s="10">
        <v>2408721466</v>
      </c>
    </row>
    <row r="19" spans="1:8" x14ac:dyDescent="0.15">
      <c r="A19" s="5" t="s">
        <v>17</v>
      </c>
      <c r="B19" s="10">
        <v>83080602133</v>
      </c>
      <c r="C19" s="10">
        <v>489951914</v>
      </c>
      <c r="D19" s="10">
        <v>158824958</v>
      </c>
      <c r="E19" s="10">
        <v>83411729089</v>
      </c>
      <c r="F19" s="10">
        <v>53209751738</v>
      </c>
      <c r="G19" s="10">
        <v>1523815009</v>
      </c>
      <c r="H19" s="10">
        <v>30201977351</v>
      </c>
    </row>
    <row r="20" spans="1:8" x14ac:dyDescent="0.15">
      <c r="A20" s="5" t="s">
        <v>76</v>
      </c>
      <c r="B20" s="10">
        <v>1392417447</v>
      </c>
      <c r="C20" s="10">
        <v>538161628</v>
      </c>
      <c r="D20" s="10">
        <v>548502099</v>
      </c>
      <c r="E20" s="10">
        <v>1382076976</v>
      </c>
      <c r="F20" s="10">
        <v>445060824</v>
      </c>
      <c r="G20" s="10">
        <v>30846337</v>
      </c>
      <c r="H20" s="10">
        <v>937016152</v>
      </c>
    </row>
    <row r="21" spans="1:8" x14ac:dyDescent="0.15">
      <c r="A21" s="5" t="s">
        <v>22</v>
      </c>
      <c r="B21" s="10">
        <v>2307198671</v>
      </c>
      <c r="C21" s="10">
        <v>1864579533</v>
      </c>
      <c r="D21" s="10">
        <v>3306764044</v>
      </c>
      <c r="E21" s="10">
        <v>865014160</v>
      </c>
      <c r="F21" s="10">
        <v>0</v>
      </c>
      <c r="G21" s="10">
        <v>0</v>
      </c>
      <c r="H21" s="10">
        <v>865014160</v>
      </c>
    </row>
    <row r="22" spans="1:8" x14ac:dyDescent="0.15">
      <c r="A22" s="5" t="s">
        <v>68</v>
      </c>
      <c r="B22" s="10">
        <v>2687402723</v>
      </c>
      <c r="C22" s="10">
        <v>94226922</v>
      </c>
      <c r="D22" s="10">
        <v>33551330</v>
      </c>
      <c r="E22" s="10">
        <v>2748078315</v>
      </c>
      <c r="F22" s="10">
        <v>2460541050</v>
      </c>
      <c r="G22" s="10">
        <v>95664362</v>
      </c>
      <c r="H22" s="10">
        <v>287537265</v>
      </c>
    </row>
    <row r="23" spans="1:8" x14ac:dyDescent="0.15">
      <c r="A23" s="5" t="s">
        <v>11</v>
      </c>
      <c r="B23" s="10">
        <v>165406704138</v>
      </c>
      <c r="C23" s="10">
        <v>6401690387</v>
      </c>
      <c r="D23" s="10">
        <v>4072668471</v>
      </c>
      <c r="E23" s="10">
        <v>167735726054</v>
      </c>
      <c r="F23" s="10">
        <v>81321992697</v>
      </c>
      <c r="G23" s="10">
        <v>2105974389</v>
      </c>
      <c r="H23" s="10">
        <v>86413733357</v>
      </c>
    </row>
  </sheetData>
  <mergeCells count="1">
    <mergeCell ref="A1:H1"/>
  </mergeCells>
  <phoneticPr fontId="4"/>
  <pageMargins left="0.39370078740157483" right="0.39370078740157483" top="0.39370078740157483" bottom="0.39370078740157483" header="0.19685039370078741" footer="0.19685039370078741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zoomScale="85" zoomScaleNormal="85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J1"/>
    </sheetView>
  </sheetViews>
  <sheetFormatPr defaultColWidth="8.875" defaultRowHeight="11.25" x14ac:dyDescent="0.15"/>
  <cols>
    <col min="1" max="1" width="16.25" style="6" bestFit="1" customWidth="1"/>
    <col min="2" max="11" width="15.875" style="6" customWidth="1"/>
    <col min="12" max="16384" width="8.875" style="6"/>
  </cols>
  <sheetData>
    <row r="1" spans="1:10" ht="2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</row>
    <row r="2" spans="1:10" ht="13.5" x14ac:dyDescent="0.15">
      <c r="A2" s="1" t="s">
        <v>77</v>
      </c>
      <c r="B2" s="1"/>
      <c r="C2" s="1"/>
      <c r="D2" s="1"/>
      <c r="E2" s="1"/>
      <c r="F2" s="1"/>
      <c r="G2" s="1"/>
      <c r="H2" s="1"/>
      <c r="I2" s="1"/>
      <c r="J2" s="1" t="s">
        <v>78</v>
      </c>
    </row>
    <row r="3" spans="1:10" ht="13.5" x14ac:dyDescent="0.1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</row>
    <row r="4" spans="1:10" ht="13.5" x14ac:dyDescent="0.15">
      <c r="A4" s="1"/>
      <c r="B4" s="1"/>
      <c r="C4" s="1"/>
      <c r="D4" s="1"/>
      <c r="E4" s="1"/>
      <c r="F4" s="1"/>
      <c r="G4" s="1"/>
      <c r="H4" s="1"/>
      <c r="I4" s="1"/>
      <c r="J4" s="3" t="s">
        <v>72</v>
      </c>
    </row>
    <row r="5" spans="1:10" ht="22.5" x14ac:dyDescent="0.15">
      <c r="A5" s="2" t="s">
        <v>3</v>
      </c>
      <c r="B5" s="4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75</v>
      </c>
      <c r="J5" s="2" t="s">
        <v>11</v>
      </c>
    </row>
    <row r="6" spans="1:10" x14ac:dyDescent="0.15">
      <c r="A6" s="5" t="s">
        <v>12</v>
      </c>
      <c r="B6" s="10">
        <v>10584992319</v>
      </c>
      <c r="C6" s="10">
        <v>26682803463</v>
      </c>
      <c r="D6" s="10">
        <v>2947710130</v>
      </c>
      <c r="E6" s="10">
        <v>859000084</v>
      </c>
      <c r="F6" s="10">
        <v>0</v>
      </c>
      <c r="G6" s="10">
        <v>142109720</v>
      </c>
      <c r="H6" s="10">
        <v>949671602</v>
      </c>
      <c r="I6" s="10">
        <v>2612646552</v>
      </c>
      <c r="J6" s="10">
        <v>44778933870</v>
      </c>
    </row>
    <row r="7" spans="1:10" x14ac:dyDescent="0.15">
      <c r="A7" s="5" t="s">
        <v>13</v>
      </c>
      <c r="B7" s="10">
        <v>10518687860</v>
      </c>
      <c r="C7" s="10">
        <v>22273892476</v>
      </c>
      <c r="D7" s="10">
        <v>1431935961</v>
      </c>
      <c r="E7" s="10">
        <v>842729160</v>
      </c>
      <c r="F7" s="10">
        <v>0</v>
      </c>
      <c r="G7" s="10">
        <v>138242120</v>
      </c>
      <c r="H7" s="10">
        <v>778287450</v>
      </c>
      <c r="I7" s="10">
        <v>1913139967</v>
      </c>
      <c r="J7" s="10">
        <v>37896914994</v>
      </c>
    </row>
    <row r="8" spans="1:10" x14ac:dyDescent="0.15">
      <c r="A8" s="5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</row>
    <row r="9" spans="1:10" x14ac:dyDescent="0.15">
      <c r="A9" s="5" t="s">
        <v>15</v>
      </c>
      <c r="B9" s="10">
        <v>32879916</v>
      </c>
      <c r="C9" s="10">
        <v>4362203927</v>
      </c>
      <c r="D9" s="10">
        <v>1498075765</v>
      </c>
      <c r="E9" s="10">
        <v>16270924</v>
      </c>
      <c r="F9" s="10">
        <v>0</v>
      </c>
      <c r="G9" s="10">
        <v>3867600</v>
      </c>
      <c r="H9" s="10">
        <v>171384152</v>
      </c>
      <c r="I9" s="10">
        <v>468298048</v>
      </c>
      <c r="J9" s="10">
        <v>6552980332</v>
      </c>
    </row>
    <row r="10" spans="1:10" x14ac:dyDescent="0.15">
      <c r="A10" s="5" t="s">
        <v>17</v>
      </c>
      <c r="B10" s="10">
        <v>33424543</v>
      </c>
      <c r="C10" s="10">
        <v>39459160</v>
      </c>
      <c r="D10" s="10">
        <v>16598404</v>
      </c>
      <c r="E10" s="10">
        <v>0</v>
      </c>
      <c r="F10" s="10">
        <v>0</v>
      </c>
      <c r="G10" s="10">
        <v>0</v>
      </c>
      <c r="H10" s="10">
        <v>0</v>
      </c>
      <c r="I10" s="10">
        <v>27313737</v>
      </c>
      <c r="J10" s="10">
        <v>116795844</v>
      </c>
    </row>
    <row r="11" spans="1:10" x14ac:dyDescent="0.15">
      <c r="A11" s="5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</row>
    <row r="12" spans="1:10" x14ac:dyDescent="0.15">
      <c r="A12" s="5" t="s">
        <v>19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</row>
    <row r="13" spans="1:10" x14ac:dyDescent="0.15">
      <c r="A13" s="5" t="s">
        <v>20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</row>
    <row r="14" spans="1:10" x14ac:dyDescent="0.15">
      <c r="A14" s="5" t="s">
        <v>76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</row>
    <row r="15" spans="1:10" x14ac:dyDescent="0.15">
      <c r="A15" s="5" t="s">
        <v>22</v>
      </c>
      <c r="B15" s="10">
        <v>0</v>
      </c>
      <c r="C15" s="10">
        <v>7247900</v>
      </c>
      <c r="D15" s="10">
        <v>1100000</v>
      </c>
      <c r="E15" s="10">
        <v>0</v>
      </c>
      <c r="F15" s="10">
        <v>0</v>
      </c>
      <c r="G15" s="10">
        <v>0</v>
      </c>
      <c r="H15" s="10">
        <v>0</v>
      </c>
      <c r="I15" s="10">
        <v>203894800</v>
      </c>
      <c r="J15" s="10">
        <v>212242700</v>
      </c>
    </row>
    <row r="16" spans="1:10" x14ac:dyDescent="0.15">
      <c r="A16" s="5" t="s">
        <v>23</v>
      </c>
      <c r="B16" s="10">
        <v>22706799020</v>
      </c>
      <c r="C16" s="10">
        <v>1023318297</v>
      </c>
      <c r="D16" s="10">
        <v>27261483</v>
      </c>
      <c r="E16" s="10">
        <v>14618592210</v>
      </c>
      <c r="F16" s="10">
        <v>0</v>
      </c>
      <c r="G16" s="10">
        <v>1729863008</v>
      </c>
      <c r="H16" s="10">
        <v>29406246</v>
      </c>
      <c r="I16" s="10">
        <v>1212021958</v>
      </c>
      <c r="J16" s="10">
        <v>41347262222</v>
      </c>
    </row>
    <row r="17" spans="1:10" x14ac:dyDescent="0.15">
      <c r="A17" s="5" t="s">
        <v>13</v>
      </c>
      <c r="B17" s="10">
        <v>4636154956</v>
      </c>
      <c r="C17" s="10">
        <v>988289422</v>
      </c>
      <c r="D17" s="10">
        <v>13919005</v>
      </c>
      <c r="E17" s="10">
        <v>481539609</v>
      </c>
      <c r="F17" s="10">
        <v>0</v>
      </c>
      <c r="G17" s="10">
        <v>1</v>
      </c>
      <c r="H17" s="10">
        <v>29406246</v>
      </c>
      <c r="I17" s="10">
        <v>785223854</v>
      </c>
      <c r="J17" s="10">
        <v>6934533093</v>
      </c>
    </row>
    <row r="18" spans="1:10" x14ac:dyDescent="0.15">
      <c r="A18" s="5" t="s">
        <v>15</v>
      </c>
      <c r="B18" s="10">
        <v>0</v>
      </c>
      <c r="C18" s="10">
        <v>0</v>
      </c>
      <c r="D18" s="10">
        <v>0</v>
      </c>
      <c r="E18" s="10">
        <v>2408721466</v>
      </c>
      <c r="F18" s="10">
        <v>0</v>
      </c>
      <c r="G18" s="10">
        <v>0</v>
      </c>
      <c r="H18" s="10">
        <v>0</v>
      </c>
      <c r="I18" s="10">
        <v>0</v>
      </c>
      <c r="J18" s="10">
        <v>2408721466</v>
      </c>
    </row>
    <row r="19" spans="1:10" x14ac:dyDescent="0.15">
      <c r="A19" s="5" t="s">
        <v>17</v>
      </c>
      <c r="B19" s="10">
        <v>17244070116</v>
      </c>
      <c r="C19" s="10">
        <v>898875</v>
      </c>
      <c r="D19" s="10">
        <v>13342478</v>
      </c>
      <c r="E19" s="10">
        <v>10812787491</v>
      </c>
      <c r="F19" s="10">
        <v>0</v>
      </c>
      <c r="G19" s="10">
        <v>1729863007</v>
      </c>
      <c r="H19" s="10">
        <v>0</v>
      </c>
      <c r="I19" s="10">
        <v>401015384</v>
      </c>
      <c r="J19" s="10">
        <v>30201977351</v>
      </c>
    </row>
    <row r="20" spans="1:10" x14ac:dyDescent="0.15">
      <c r="A20" s="5" t="s">
        <v>76</v>
      </c>
      <c r="B20" s="10">
        <v>150823508</v>
      </c>
      <c r="C20" s="10">
        <v>0</v>
      </c>
      <c r="D20" s="10">
        <v>0</v>
      </c>
      <c r="E20" s="10">
        <v>786192644</v>
      </c>
      <c r="F20" s="10">
        <v>0</v>
      </c>
      <c r="G20" s="10">
        <v>0</v>
      </c>
      <c r="H20" s="10">
        <v>0</v>
      </c>
      <c r="I20" s="10">
        <v>0</v>
      </c>
      <c r="J20" s="10">
        <v>937016152</v>
      </c>
    </row>
    <row r="21" spans="1:10" x14ac:dyDescent="0.15">
      <c r="A21" s="5" t="s">
        <v>22</v>
      </c>
      <c r="B21" s="10">
        <v>675750440</v>
      </c>
      <c r="C21" s="10">
        <v>34130000</v>
      </c>
      <c r="D21" s="10">
        <v>0</v>
      </c>
      <c r="E21" s="10">
        <v>129351000</v>
      </c>
      <c r="F21" s="10">
        <v>0</v>
      </c>
      <c r="G21" s="10">
        <v>0</v>
      </c>
      <c r="H21" s="10">
        <v>0</v>
      </c>
      <c r="I21" s="10">
        <v>25782720</v>
      </c>
      <c r="J21" s="10">
        <v>865014160</v>
      </c>
    </row>
    <row r="22" spans="1:10" x14ac:dyDescent="0.15">
      <c r="A22" s="5" t="s">
        <v>68</v>
      </c>
      <c r="B22" s="10">
        <v>3034241</v>
      </c>
      <c r="C22" s="10">
        <v>24510288</v>
      </c>
      <c r="D22" s="10">
        <v>15480944</v>
      </c>
      <c r="E22" s="10">
        <v>30690128</v>
      </c>
      <c r="F22" s="10">
        <v>0</v>
      </c>
      <c r="G22" s="10">
        <v>26411690</v>
      </c>
      <c r="H22" s="10">
        <v>34823184</v>
      </c>
      <c r="I22" s="10">
        <v>152586790</v>
      </c>
      <c r="J22" s="10">
        <v>287537265</v>
      </c>
    </row>
    <row r="23" spans="1:10" x14ac:dyDescent="0.15">
      <c r="A23" s="5" t="s">
        <v>11</v>
      </c>
      <c r="B23" s="10">
        <v>33294825580</v>
      </c>
      <c r="C23" s="10">
        <v>27730632048</v>
      </c>
      <c r="D23" s="10">
        <v>2990452557</v>
      </c>
      <c r="E23" s="10">
        <v>15508282422</v>
      </c>
      <c r="F23" s="10">
        <v>0</v>
      </c>
      <c r="G23" s="10">
        <v>1898384418</v>
      </c>
      <c r="H23" s="10">
        <v>1013901032</v>
      </c>
      <c r="I23" s="10">
        <v>3977255300</v>
      </c>
      <c r="J23" s="10">
        <v>86413733357</v>
      </c>
    </row>
  </sheetData>
  <mergeCells count="1">
    <mergeCell ref="A1:J1"/>
  </mergeCells>
  <phoneticPr fontId="4"/>
  <pageMargins left="0.39370078740157483" right="0.39370078740157483" top="0.39370078740157483" bottom="0.39370078740157483" header="0.19685039370078741" footer="0.19685039370078741"/>
  <pageSetup paperSize="9" scale="8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zoomScale="85" zoomScaleNormal="85" workbookViewId="0"/>
  </sheetViews>
  <sheetFormatPr defaultColWidth="8.875" defaultRowHeight="11.25" x14ac:dyDescent="0.15"/>
  <cols>
    <col min="1" max="1" width="36.625" style="12" customWidth="1"/>
    <col min="2" max="7" width="15.375" style="12" customWidth="1"/>
    <col min="8" max="8" width="17.25" style="12" customWidth="1"/>
    <col min="9" max="9" width="15.375" style="12" customWidth="1"/>
    <col min="10" max="10" width="17.625" style="12" customWidth="1"/>
    <col min="11" max="11" width="17.75" style="12" customWidth="1"/>
    <col min="12" max="16384" width="8.875" style="12"/>
  </cols>
  <sheetData>
    <row r="1" spans="1:11" ht="21" x14ac:dyDescent="0.2">
      <c r="A1" s="11" t="s">
        <v>88</v>
      </c>
    </row>
    <row r="2" spans="1:11" ht="13.5" x14ac:dyDescent="0.15">
      <c r="A2" s="13" t="s">
        <v>89</v>
      </c>
    </row>
    <row r="3" spans="1:11" ht="13.5" x14ac:dyDescent="0.15">
      <c r="A3" s="13" t="s">
        <v>90</v>
      </c>
    </row>
    <row r="4" spans="1:11" x14ac:dyDescent="0.15">
      <c r="A4" s="12" t="s">
        <v>91</v>
      </c>
    </row>
    <row r="5" spans="1:11" ht="13.5" x14ac:dyDescent="0.15">
      <c r="A5" s="14" t="s">
        <v>92</v>
      </c>
      <c r="G5" s="15" t="s">
        <v>93</v>
      </c>
      <c r="H5" s="15"/>
    </row>
    <row r="6" spans="1:11" ht="37.5" customHeight="1" x14ac:dyDescent="0.15">
      <c r="A6" s="16" t="s">
        <v>94</v>
      </c>
      <c r="B6" s="17" t="s">
        <v>95</v>
      </c>
      <c r="C6" s="17" t="s">
        <v>96</v>
      </c>
      <c r="D6" s="17" t="s">
        <v>97</v>
      </c>
      <c r="E6" s="17" t="s">
        <v>98</v>
      </c>
      <c r="F6" s="17" t="s">
        <v>99</v>
      </c>
      <c r="G6" s="17" t="s">
        <v>100</v>
      </c>
      <c r="H6" s="17" t="s">
        <v>101</v>
      </c>
    </row>
    <row r="7" spans="1:11" ht="18" customHeight="1" x14ac:dyDescent="0.15">
      <c r="A7" s="18" t="s">
        <v>102</v>
      </c>
      <c r="B7" s="19">
        <v>398</v>
      </c>
      <c r="C7" s="19">
        <v>0</v>
      </c>
      <c r="D7" s="20">
        <v>199000</v>
      </c>
      <c r="E7" s="19">
        <v>0</v>
      </c>
      <c r="F7" s="19">
        <v>0</v>
      </c>
      <c r="G7" s="19">
        <v>0</v>
      </c>
      <c r="H7" s="19">
        <v>199</v>
      </c>
    </row>
    <row r="8" spans="1:11" ht="18" customHeight="1" x14ac:dyDescent="0.15">
      <c r="A8" s="21" t="s">
        <v>11</v>
      </c>
      <c r="B8" s="22">
        <f t="shared" ref="B8:H8" si="0">SUM(B7)</f>
        <v>398</v>
      </c>
      <c r="C8" s="22">
        <f t="shared" si="0"/>
        <v>0</v>
      </c>
      <c r="D8" s="23">
        <f t="shared" si="0"/>
        <v>199000</v>
      </c>
      <c r="E8" s="22">
        <f t="shared" si="0"/>
        <v>0</v>
      </c>
      <c r="F8" s="22">
        <f t="shared" si="0"/>
        <v>0</v>
      </c>
      <c r="G8" s="22">
        <f t="shared" si="0"/>
        <v>0</v>
      </c>
      <c r="H8" s="22">
        <f t="shared" si="0"/>
        <v>199</v>
      </c>
    </row>
    <row r="10" spans="1:11" ht="13.5" x14ac:dyDescent="0.15">
      <c r="A10" s="14" t="s">
        <v>103</v>
      </c>
      <c r="I10" s="15" t="s">
        <v>93</v>
      </c>
      <c r="J10" s="15"/>
    </row>
    <row r="11" spans="1:11" ht="37.5" customHeight="1" x14ac:dyDescent="0.15">
      <c r="A11" s="16" t="s">
        <v>104</v>
      </c>
      <c r="B11" s="17" t="s">
        <v>105</v>
      </c>
      <c r="C11" s="17" t="s">
        <v>106</v>
      </c>
      <c r="D11" s="17" t="s">
        <v>107</v>
      </c>
      <c r="E11" s="17" t="s">
        <v>108</v>
      </c>
      <c r="F11" s="17" t="s">
        <v>109</v>
      </c>
      <c r="G11" s="17" t="s">
        <v>110</v>
      </c>
      <c r="H11" s="17" t="s">
        <v>111</v>
      </c>
      <c r="I11" s="17" t="s">
        <v>112</v>
      </c>
      <c r="J11" s="17" t="s">
        <v>101</v>
      </c>
    </row>
    <row r="12" spans="1:11" ht="18" customHeight="1" x14ac:dyDescent="0.15">
      <c r="A12" s="18" t="s">
        <v>113</v>
      </c>
      <c r="B12" s="24">
        <v>5000000</v>
      </c>
      <c r="C12" s="24">
        <v>7241282358</v>
      </c>
      <c r="D12" s="24">
        <v>6963391625</v>
      </c>
      <c r="E12" s="24">
        <f>C12-D12</f>
        <v>277890733</v>
      </c>
      <c r="F12" s="24">
        <v>5000000</v>
      </c>
      <c r="G12" s="25">
        <f>IFERROR(B12/F12,"")</f>
        <v>1</v>
      </c>
      <c r="H12" s="24">
        <f>E12*G12</f>
        <v>277890733</v>
      </c>
      <c r="I12" s="26">
        <f>IF(H12&gt;0,IF((H12/B12)&gt;0.7,0,B12-H12),B12)</f>
        <v>0</v>
      </c>
      <c r="J12" s="26">
        <v>5000</v>
      </c>
    </row>
    <row r="13" spans="1:11" ht="18" customHeight="1" x14ac:dyDescent="0.15">
      <c r="A13" s="18" t="s">
        <v>114</v>
      </c>
      <c r="B13" s="24">
        <v>20000000</v>
      </c>
      <c r="C13" s="24">
        <v>0</v>
      </c>
      <c r="D13" s="24">
        <v>0</v>
      </c>
      <c r="E13" s="24">
        <v>0</v>
      </c>
      <c r="F13" s="24">
        <v>0</v>
      </c>
      <c r="G13" s="26">
        <v>0</v>
      </c>
      <c r="H13" s="24">
        <v>0</v>
      </c>
      <c r="I13" s="26">
        <v>0</v>
      </c>
      <c r="J13" s="26">
        <v>0</v>
      </c>
      <c r="K13" s="12" t="s">
        <v>115</v>
      </c>
    </row>
    <row r="14" spans="1:11" ht="18" customHeight="1" x14ac:dyDescent="0.15">
      <c r="A14" s="21" t="s">
        <v>11</v>
      </c>
      <c r="B14" s="24">
        <f>SUM(B12:B13)</f>
        <v>25000000</v>
      </c>
      <c r="C14" s="24">
        <f t="shared" ref="C14:J14" si="1">SUM(C12:C13)</f>
        <v>7241282358</v>
      </c>
      <c r="D14" s="24">
        <f t="shared" si="1"/>
        <v>6963391625</v>
      </c>
      <c r="E14" s="24">
        <f>SUM(E12:E13)</f>
        <v>277890733</v>
      </c>
      <c r="F14" s="24">
        <f t="shared" si="1"/>
        <v>5000000</v>
      </c>
      <c r="G14" s="27"/>
      <c r="H14" s="24">
        <f t="shared" si="1"/>
        <v>277890733</v>
      </c>
      <c r="I14" s="26">
        <f t="shared" si="1"/>
        <v>0</v>
      </c>
      <c r="J14" s="26">
        <f t="shared" si="1"/>
        <v>5000</v>
      </c>
    </row>
    <row r="15" spans="1:11" ht="18" customHeight="1" x14ac:dyDescent="0.15">
      <c r="A15" s="28" t="s">
        <v>116</v>
      </c>
      <c r="B15" s="29"/>
      <c r="C15" s="29"/>
      <c r="D15" s="29"/>
      <c r="E15" s="29"/>
      <c r="F15" s="29"/>
      <c r="G15" s="30"/>
      <c r="H15" s="29"/>
      <c r="I15" s="29"/>
      <c r="J15" s="29"/>
    </row>
    <row r="17" spans="1:11" ht="13.5" x14ac:dyDescent="0.15">
      <c r="A17" s="14" t="s">
        <v>117</v>
      </c>
      <c r="J17" s="15" t="s">
        <v>93</v>
      </c>
      <c r="K17" s="15"/>
    </row>
    <row r="18" spans="1:11" ht="37.5" customHeight="1" x14ac:dyDescent="0.15">
      <c r="A18" s="16" t="s">
        <v>104</v>
      </c>
      <c r="B18" s="17" t="s">
        <v>118</v>
      </c>
      <c r="C18" s="17" t="s">
        <v>106</v>
      </c>
      <c r="D18" s="17" t="s">
        <v>107</v>
      </c>
      <c r="E18" s="17" t="s">
        <v>108</v>
      </c>
      <c r="F18" s="17" t="s">
        <v>109</v>
      </c>
      <c r="G18" s="17" t="s">
        <v>110</v>
      </c>
      <c r="H18" s="17" t="s">
        <v>111</v>
      </c>
      <c r="I18" s="17" t="s">
        <v>119</v>
      </c>
      <c r="J18" s="17" t="s">
        <v>120</v>
      </c>
      <c r="K18" s="17" t="s">
        <v>101</v>
      </c>
    </row>
    <row r="19" spans="1:11" ht="18" customHeight="1" x14ac:dyDescent="0.15">
      <c r="A19" s="18" t="s">
        <v>121</v>
      </c>
      <c r="B19" s="31">
        <v>2500000</v>
      </c>
      <c r="C19" s="31">
        <v>639170803</v>
      </c>
      <c r="D19" s="31">
        <v>54392251</v>
      </c>
      <c r="E19" s="24">
        <f t="shared" ref="E19:E28" si="2">C19-D19</f>
        <v>584778552</v>
      </c>
      <c r="F19" s="31">
        <v>50000000</v>
      </c>
      <c r="G19" s="32">
        <f>IF(F19&lt;&gt;0,B19/F19,0)</f>
        <v>0.05</v>
      </c>
      <c r="H19" s="24">
        <f>E19*G19</f>
        <v>29238927.600000001</v>
      </c>
      <c r="I19" s="31">
        <v>0</v>
      </c>
      <c r="J19" s="24">
        <f>B19-I19</f>
        <v>2500000</v>
      </c>
      <c r="K19" s="26">
        <v>2500</v>
      </c>
    </row>
    <row r="20" spans="1:11" ht="18" customHeight="1" x14ac:dyDescent="0.15">
      <c r="A20" s="18" t="s">
        <v>122</v>
      </c>
      <c r="B20" s="31">
        <v>200000</v>
      </c>
      <c r="C20" s="31">
        <v>43493348908</v>
      </c>
      <c r="D20" s="31">
        <v>27765342191</v>
      </c>
      <c r="E20" s="24">
        <f t="shared" si="2"/>
        <v>15728006717</v>
      </c>
      <c r="F20" s="31">
        <v>136900000</v>
      </c>
      <c r="G20" s="32">
        <f t="shared" ref="G20:G28" si="3">IF(F20&lt;&gt;0,B20/F20,0)</f>
        <v>1.4609203798392988E-3</v>
      </c>
      <c r="H20" s="24">
        <f t="shared" ref="H20:H28" si="4">E20*G20</f>
        <v>22977365.547114681</v>
      </c>
      <c r="I20" s="31">
        <v>0</v>
      </c>
      <c r="J20" s="24">
        <f t="shared" ref="J20:J28" si="5">B20-I20</f>
        <v>200000</v>
      </c>
      <c r="K20" s="26">
        <v>200</v>
      </c>
    </row>
    <row r="21" spans="1:11" ht="18" customHeight="1" x14ac:dyDescent="0.15">
      <c r="A21" s="18" t="s">
        <v>123</v>
      </c>
      <c r="B21" s="31">
        <v>90000</v>
      </c>
      <c r="C21" s="31">
        <v>339986573</v>
      </c>
      <c r="D21" s="31">
        <v>39789138</v>
      </c>
      <c r="E21" s="24">
        <f t="shared" si="2"/>
        <v>300197435</v>
      </c>
      <c r="F21" s="31">
        <v>285324955</v>
      </c>
      <c r="G21" s="32">
        <f t="shared" si="3"/>
        <v>3.1542982281378086E-4</v>
      </c>
      <c r="H21" s="24">
        <f t="shared" si="4"/>
        <v>94691.223731201491</v>
      </c>
      <c r="I21" s="31">
        <v>0</v>
      </c>
      <c r="J21" s="24">
        <f t="shared" si="5"/>
        <v>90000</v>
      </c>
      <c r="K21" s="26">
        <v>90</v>
      </c>
    </row>
    <row r="22" spans="1:11" ht="18" customHeight="1" x14ac:dyDescent="0.15">
      <c r="A22" s="18" t="s">
        <v>124</v>
      </c>
      <c r="B22" s="31">
        <v>430000</v>
      </c>
      <c r="C22" s="31">
        <v>1736170935</v>
      </c>
      <c r="D22" s="31">
        <v>83414163</v>
      </c>
      <c r="E22" s="24">
        <f t="shared" si="2"/>
        <v>1652756772</v>
      </c>
      <c r="F22" s="31">
        <v>422000000</v>
      </c>
      <c r="G22" s="32">
        <f t="shared" si="3"/>
        <v>1.0189573459715639E-3</v>
      </c>
      <c r="H22" s="24">
        <f t="shared" si="4"/>
        <v>1684088.6539336492</v>
      </c>
      <c r="I22" s="31">
        <v>0</v>
      </c>
      <c r="J22" s="24">
        <f t="shared" si="5"/>
        <v>430000</v>
      </c>
      <c r="K22" s="26">
        <v>430</v>
      </c>
    </row>
    <row r="23" spans="1:11" ht="18" customHeight="1" x14ac:dyDescent="0.15">
      <c r="A23" s="18" t="s">
        <v>125</v>
      </c>
      <c r="B23" s="31">
        <v>300000</v>
      </c>
      <c r="C23" s="31">
        <v>2745303110</v>
      </c>
      <c r="D23" s="31">
        <v>656645364</v>
      </c>
      <c r="E23" s="24">
        <f t="shared" si="2"/>
        <v>2088657746</v>
      </c>
      <c r="F23" s="31">
        <v>412600000</v>
      </c>
      <c r="G23" s="32">
        <f t="shared" si="3"/>
        <v>7.2709646146388749E-4</v>
      </c>
      <c r="H23" s="24">
        <f t="shared" si="4"/>
        <v>1518655.6563257391</v>
      </c>
      <c r="I23" s="31">
        <v>0</v>
      </c>
      <c r="J23" s="24">
        <f t="shared" si="5"/>
        <v>300000</v>
      </c>
      <c r="K23" s="26">
        <v>300</v>
      </c>
    </row>
    <row r="24" spans="1:11" ht="18" customHeight="1" x14ac:dyDescent="0.15">
      <c r="A24" s="18" t="s">
        <v>126</v>
      </c>
      <c r="B24" s="31">
        <v>1230000</v>
      </c>
      <c r="C24" s="31">
        <v>2410785195</v>
      </c>
      <c r="D24" s="31">
        <v>10427486</v>
      </c>
      <c r="E24" s="24">
        <f t="shared" si="2"/>
        <v>2400357709</v>
      </c>
      <c r="F24" s="31">
        <v>1900000000</v>
      </c>
      <c r="G24" s="32">
        <f t="shared" si="3"/>
        <v>6.4736842105263162E-4</v>
      </c>
      <c r="H24" s="24">
        <f t="shared" si="4"/>
        <v>1553915.7800368422</v>
      </c>
      <c r="I24" s="31">
        <v>0</v>
      </c>
      <c r="J24" s="24">
        <f t="shared" si="5"/>
        <v>1230000</v>
      </c>
      <c r="K24" s="26">
        <v>1230</v>
      </c>
    </row>
    <row r="25" spans="1:11" ht="18" customHeight="1" x14ac:dyDescent="0.15">
      <c r="A25" s="18" t="s">
        <v>127</v>
      </c>
      <c r="B25" s="31">
        <v>454632</v>
      </c>
      <c r="C25" s="31">
        <v>482373631</v>
      </c>
      <c r="D25" s="31">
        <v>10671330</v>
      </c>
      <c r="E25" s="24">
        <f t="shared" si="2"/>
        <v>471702301</v>
      </c>
      <c r="F25" s="31">
        <v>324187666</v>
      </c>
      <c r="G25" s="32">
        <f t="shared" si="3"/>
        <v>1.4023729082894845E-3</v>
      </c>
      <c r="H25" s="24">
        <f t="shared" si="4"/>
        <v>661502.52770021174</v>
      </c>
      <c r="I25" s="31">
        <v>0</v>
      </c>
      <c r="J25" s="24">
        <f t="shared" si="5"/>
        <v>454632</v>
      </c>
      <c r="K25" s="26">
        <v>456</v>
      </c>
    </row>
    <row r="26" spans="1:11" ht="18" customHeight="1" x14ac:dyDescent="0.15">
      <c r="A26" s="18" t="s">
        <v>128</v>
      </c>
      <c r="B26" s="31">
        <v>4000000</v>
      </c>
      <c r="C26" s="31">
        <v>24857606000000</v>
      </c>
      <c r="D26" s="31">
        <v>24516985000000</v>
      </c>
      <c r="E26" s="24">
        <f t="shared" si="2"/>
        <v>340621000000</v>
      </c>
      <c r="F26" s="31">
        <v>16602000000</v>
      </c>
      <c r="G26" s="32">
        <f t="shared" si="3"/>
        <v>2.4093482712926153E-4</v>
      </c>
      <c r="H26" s="24">
        <f t="shared" si="4"/>
        <v>82067461.751596197</v>
      </c>
      <c r="I26" s="31">
        <v>0</v>
      </c>
      <c r="J26" s="24">
        <f t="shared" si="5"/>
        <v>4000000</v>
      </c>
      <c r="K26" s="26">
        <v>4000</v>
      </c>
    </row>
    <row r="27" spans="1:11" ht="18" customHeight="1" x14ac:dyDescent="0.15">
      <c r="A27" s="18" t="s">
        <v>129</v>
      </c>
      <c r="B27" s="31">
        <v>28815</v>
      </c>
      <c r="C27" s="31">
        <v>6423148</v>
      </c>
      <c r="D27" s="31">
        <v>300668</v>
      </c>
      <c r="E27" s="24">
        <f t="shared" si="2"/>
        <v>6122480</v>
      </c>
      <c r="F27" s="31">
        <v>5650000</v>
      </c>
      <c r="G27" s="32">
        <f t="shared" si="3"/>
        <v>5.1000000000000004E-3</v>
      </c>
      <c r="H27" s="24">
        <f t="shared" si="4"/>
        <v>31224.648000000001</v>
      </c>
      <c r="I27" s="31">
        <v>0</v>
      </c>
      <c r="J27" s="24">
        <f t="shared" si="5"/>
        <v>28815</v>
      </c>
      <c r="K27" s="26">
        <v>29</v>
      </c>
    </row>
    <row r="28" spans="1:11" ht="18" customHeight="1" x14ac:dyDescent="0.15">
      <c r="A28" s="18" t="s">
        <v>130</v>
      </c>
      <c r="B28" s="31">
        <v>300000</v>
      </c>
      <c r="C28" s="31">
        <v>325420749</v>
      </c>
      <c r="D28" s="31">
        <v>81692818</v>
      </c>
      <c r="E28" s="24">
        <f t="shared" si="2"/>
        <v>243727931</v>
      </c>
      <c r="F28" s="31">
        <v>1000000</v>
      </c>
      <c r="G28" s="32">
        <f t="shared" si="3"/>
        <v>0.3</v>
      </c>
      <c r="H28" s="24">
        <f t="shared" si="4"/>
        <v>73118379.299999997</v>
      </c>
      <c r="I28" s="31">
        <v>0</v>
      </c>
      <c r="J28" s="24">
        <f t="shared" si="5"/>
        <v>300000</v>
      </c>
      <c r="K28" s="26">
        <v>300</v>
      </c>
    </row>
    <row r="29" spans="1:11" ht="18" customHeight="1" x14ac:dyDescent="0.15">
      <c r="A29" s="21" t="s">
        <v>11</v>
      </c>
      <c r="B29" s="24">
        <f>SUM(B19:B28)</f>
        <v>9533447</v>
      </c>
      <c r="C29" s="24">
        <f>SUM(C19:C28)</f>
        <v>24909784983052</v>
      </c>
      <c r="D29" s="24">
        <f>SUM(D19:D28)</f>
        <v>24545687675409</v>
      </c>
      <c r="E29" s="24">
        <f>SUM(E19:E28)</f>
        <v>364097307643</v>
      </c>
      <c r="F29" s="24">
        <f>SUM(F19:F28)</f>
        <v>20139662621</v>
      </c>
      <c r="G29" s="33"/>
      <c r="H29" s="24">
        <f>SUM(H19:H28)</f>
        <v>212946212.68843853</v>
      </c>
      <c r="I29" s="24">
        <f>SUM(I19:I28)</f>
        <v>0</v>
      </c>
      <c r="J29" s="24">
        <f>SUM(J19:J28)</f>
        <v>9533447</v>
      </c>
      <c r="K29" s="26">
        <f>SUM(K19:K28)</f>
        <v>9535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6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="85" zoomScaleNormal="85" workbookViewId="0"/>
  </sheetViews>
  <sheetFormatPr defaultColWidth="8.875" defaultRowHeight="11.25" x14ac:dyDescent="0.15"/>
  <cols>
    <col min="1" max="1" width="22.875" style="12" customWidth="1"/>
    <col min="2" max="7" width="19.875" style="12" customWidth="1"/>
    <col min="8" max="16384" width="8.875" style="12"/>
  </cols>
  <sheetData>
    <row r="1" spans="1:7" ht="21" x14ac:dyDescent="0.2">
      <c r="A1" s="11" t="s">
        <v>131</v>
      </c>
    </row>
    <row r="2" spans="1:7" ht="13.5" x14ac:dyDescent="0.15">
      <c r="A2" s="13" t="s">
        <v>89</v>
      </c>
    </row>
    <row r="3" spans="1:7" ht="13.5" x14ac:dyDescent="0.15">
      <c r="A3" s="13" t="s">
        <v>90</v>
      </c>
    </row>
    <row r="4" spans="1:7" ht="13.5" x14ac:dyDescent="0.15">
      <c r="A4" s="12" t="s">
        <v>132</v>
      </c>
      <c r="F4" s="15" t="s">
        <v>93</v>
      </c>
      <c r="G4" s="15"/>
    </row>
    <row r="5" spans="1:7" ht="22.5" customHeight="1" x14ac:dyDescent="0.15">
      <c r="A5" s="16" t="s">
        <v>133</v>
      </c>
      <c r="B5" s="16" t="s">
        <v>134</v>
      </c>
      <c r="C5" s="16" t="s">
        <v>135</v>
      </c>
      <c r="D5" s="16" t="s">
        <v>136</v>
      </c>
      <c r="E5" s="16" t="s">
        <v>137</v>
      </c>
      <c r="F5" s="17" t="s">
        <v>138</v>
      </c>
      <c r="G5" s="17" t="s">
        <v>139</v>
      </c>
    </row>
    <row r="6" spans="1:7" ht="18" customHeight="1" x14ac:dyDescent="0.15">
      <c r="A6" s="18" t="s">
        <v>140</v>
      </c>
      <c r="B6" s="31">
        <v>3916879079</v>
      </c>
      <c r="C6" s="31">
        <v>0</v>
      </c>
      <c r="D6" s="31">
        <v>0</v>
      </c>
      <c r="E6" s="31">
        <v>0</v>
      </c>
      <c r="F6" s="24">
        <f>SUM(B6:E6)</f>
        <v>3916879079</v>
      </c>
      <c r="G6" s="34">
        <v>3916879</v>
      </c>
    </row>
    <row r="7" spans="1:7" ht="18" customHeight="1" x14ac:dyDescent="0.15">
      <c r="A7" s="35" t="s">
        <v>141</v>
      </c>
      <c r="B7" s="31">
        <v>653769445</v>
      </c>
      <c r="C7" s="31">
        <v>0</v>
      </c>
      <c r="D7" s="31">
        <v>0</v>
      </c>
      <c r="E7" s="31">
        <v>0</v>
      </c>
      <c r="F7" s="24">
        <f t="shared" ref="F7:F21" si="0">SUM(B7:E7)</f>
        <v>653769445</v>
      </c>
      <c r="G7" s="34">
        <v>653769</v>
      </c>
    </row>
    <row r="8" spans="1:7" ht="18" customHeight="1" x14ac:dyDescent="0.15">
      <c r="A8" s="18" t="s">
        <v>142</v>
      </c>
      <c r="B8" s="31">
        <v>358058155</v>
      </c>
      <c r="C8" s="31">
        <v>0</v>
      </c>
      <c r="D8" s="31">
        <v>0</v>
      </c>
      <c r="E8" s="31">
        <v>0</v>
      </c>
      <c r="F8" s="24">
        <f t="shared" si="0"/>
        <v>358058155</v>
      </c>
      <c r="G8" s="34">
        <v>358058</v>
      </c>
    </row>
    <row r="9" spans="1:7" ht="18" customHeight="1" x14ac:dyDescent="0.15">
      <c r="A9" s="18" t="s">
        <v>143</v>
      </c>
      <c r="B9" s="31">
        <v>482508386</v>
      </c>
      <c r="C9" s="31">
        <v>0</v>
      </c>
      <c r="D9" s="31">
        <v>0</v>
      </c>
      <c r="E9" s="31">
        <v>0</v>
      </c>
      <c r="F9" s="24">
        <f t="shared" si="0"/>
        <v>482508386</v>
      </c>
      <c r="G9" s="34">
        <v>482508</v>
      </c>
    </row>
    <row r="10" spans="1:7" ht="18" customHeight="1" x14ac:dyDescent="0.15">
      <c r="A10" s="18" t="s">
        <v>144</v>
      </c>
      <c r="B10" s="31">
        <v>395209347</v>
      </c>
      <c r="C10" s="31">
        <v>0</v>
      </c>
      <c r="D10" s="31">
        <v>0</v>
      </c>
      <c r="E10" s="31">
        <v>0</v>
      </c>
      <c r="F10" s="24">
        <f t="shared" si="0"/>
        <v>395209347</v>
      </c>
      <c r="G10" s="34">
        <v>395209</v>
      </c>
    </row>
    <row r="11" spans="1:7" ht="18" customHeight="1" x14ac:dyDescent="0.15">
      <c r="A11" s="18" t="s">
        <v>145</v>
      </c>
      <c r="B11" s="31">
        <v>121681407</v>
      </c>
      <c r="C11" s="31">
        <v>0</v>
      </c>
      <c r="D11" s="31">
        <v>0</v>
      </c>
      <c r="E11" s="31">
        <v>0</v>
      </c>
      <c r="F11" s="24">
        <f t="shared" si="0"/>
        <v>121681407</v>
      </c>
      <c r="G11" s="34">
        <v>121681</v>
      </c>
    </row>
    <row r="12" spans="1:7" ht="18" customHeight="1" x14ac:dyDescent="0.15">
      <c r="A12" s="18" t="s">
        <v>146</v>
      </c>
      <c r="B12" s="31">
        <v>8963261</v>
      </c>
      <c r="C12" s="31">
        <v>0</v>
      </c>
      <c r="D12" s="31">
        <v>0</v>
      </c>
      <c r="E12" s="31">
        <v>0</v>
      </c>
      <c r="F12" s="24">
        <f t="shared" si="0"/>
        <v>8963261</v>
      </c>
      <c r="G12" s="34">
        <v>8963</v>
      </c>
    </row>
    <row r="13" spans="1:7" ht="18" customHeight="1" x14ac:dyDescent="0.15">
      <c r="A13" s="18" t="s">
        <v>147</v>
      </c>
      <c r="B13" s="31">
        <v>200328442</v>
      </c>
      <c r="C13" s="31">
        <v>0</v>
      </c>
      <c r="D13" s="31">
        <v>0</v>
      </c>
      <c r="E13" s="31">
        <v>0</v>
      </c>
      <c r="F13" s="24">
        <f t="shared" si="0"/>
        <v>200328442</v>
      </c>
      <c r="G13" s="34">
        <v>200328</v>
      </c>
    </row>
    <row r="14" spans="1:7" ht="18" customHeight="1" x14ac:dyDescent="0.15">
      <c r="A14" s="18" t="s">
        <v>148</v>
      </c>
      <c r="B14" s="31">
        <v>196568286</v>
      </c>
      <c r="C14" s="31">
        <v>0</v>
      </c>
      <c r="D14" s="31">
        <v>0</v>
      </c>
      <c r="E14" s="31">
        <v>0</v>
      </c>
      <c r="F14" s="24">
        <f t="shared" si="0"/>
        <v>196568286</v>
      </c>
      <c r="G14" s="34">
        <v>196568</v>
      </c>
    </row>
    <row r="15" spans="1:7" ht="18" customHeight="1" x14ac:dyDescent="0.15">
      <c r="A15" s="18" t="s">
        <v>149</v>
      </c>
      <c r="B15" s="31">
        <v>280204350</v>
      </c>
      <c r="C15" s="31">
        <v>0</v>
      </c>
      <c r="D15" s="31">
        <v>0</v>
      </c>
      <c r="E15" s="31">
        <v>0</v>
      </c>
      <c r="F15" s="24">
        <f t="shared" si="0"/>
        <v>280204350</v>
      </c>
      <c r="G15" s="26">
        <v>280204</v>
      </c>
    </row>
    <row r="16" spans="1:7" ht="18" customHeight="1" x14ac:dyDescent="0.15">
      <c r="A16" s="18" t="s">
        <v>150</v>
      </c>
      <c r="B16" s="31">
        <v>4651647</v>
      </c>
      <c r="C16" s="31">
        <v>0</v>
      </c>
      <c r="D16" s="31">
        <v>0</v>
      </c>
      <c r="E16" s="31">
        <v>4348353</v>
      </c>
      <c r="F16" s="24">
        <f t="shared" si="0"/>
        <v>9000000</v>
      </c>
      <c r="G16" s="26">
        <v>9000</v>
      </c>
    </row>
    <row r="17" spans="1:7" ht="18" customHeight="1" x14ac:dyDescent="0.15">
      <c r="A17" s="18" t="s">
        <v>151</v>
      </c>
      <c r="B17" s="31">
        <v>17259832</v>
      </c>
      <c r="C17" s="31">
        <v>0</v>
      </c>
      <c r="D17" s="31">
        <v>0</v>
      </c>
      <c r="E17" s="31">
        <v>2826168</v>
      </c>
      <c r="F17" s="24">
        <f t="shared" si="0"/>
        <v>20086000</v>
      </c>
      <c r="G17" s="26">
        <v>20086</v>
      </c>
    </row>
    <row r="18" spans="1:7" ht="18" customHeight="1" x14ac:dyDescent="0.15">
      <c r="A18" s="18" t="s">
        <v>152</v>
      </c>
      <c r="B18" s="31">
        <v>14417726</v>
      </c>
      <c r="C18" s="31">
        <v>0</v>
      </c>
      <c r="D18" s="31">
        <v>0</v>
      </c>
      <c r="E18" s="31">
        <v>0</v>
      </c>
      <c r="F18" s="24">
        <f t="shared" si="0"/>
        <v>14417726</v>
      </c>
      <c r="G18" s="26">
        <v>14418</v>
      </c>
    </row>
    <row r="19" spans="1:7" ht="18" customHeight="1" x14ac:dyDescent="0.15">
      <c r="A19" s="35" t="s">
        <v>153</v>
      </c>
      <c r="B19" s="31">
        <v>4760000</v>
      </c>
      <c r="C19" s="31">
        <v>0</v>
      </c>
      <c r="D19" s="31">
        <v>0</v>
      </c>
      <c r="E19" s="31">
        <v>240000</v>
      </c>
      <c r="F19" s="24">
        <f t="shared" si="0"/>
        <v>5000000</v>
      </c>
      <c r="G19" s="34">
        <v>5000</v>
      </c>
    </row>
    <row r="20" spans="1:7" ht="18" customHeight="1" x14ac:dyDescent="0.15">
      <c r="A20" s="35" t="s">
        <v>154</v>
      </c>
      <c r="B20" s="31">
        <v>646029626</v>
      </c>
      <c r="C20" s="31">
        <v>0</v>
      </c>
      <c r="D20" s="31">
        <v>0</v>
      </c>
      <c r="E20" s="31">
        <v>0</v>
      </c>
      <c r="F20" s="24">
        <f t="shared" si="0"/>
        <v>646029626</v>
      </c>
      <c r="G20" s="34">
        <v>646030</v>
      </c>
    </row>
    <row r="21" spans="1:7" ht="18" customHeight="1" x14ac:dyDescent="0.15">
      <c r="A21" s="35" t="s">
        <v>155</v>
      </c>
      <c r="B21" s="31">
        <v>893437433</v>
      </c>
      <c r="C21" s="31">
        <v>0</v>
      </c>
      <c r="D21" s="31">
        <v>0</v>
      </c>
      <c r="E21" s="31">
        <v>0</v>
      </c>
      <c r="F21" s="24">
        <f t="shared" si="0"/>
        <v>893437433</v>
      </c>
      <c r="G21" s="34">
        <v>893437</v>
      </c>
    </row>
    <row r="22" spans="1:7" ht="18" customHeight="1" x14ac:dyDescent="0.15">
      <c r="A22" s="36" t="s">
        <v>11</v>
      </c>
      <c r="B22" s="24">
        <f>SUM(B6:B21)</f>
        <v>8194726422</v>
      </c>
      <c r="C22" s="24">
        <f t="shared" ref="C22:D22" si="1">SUM(C6:C21)</f>
        <v>0</v>
      </c>
      <c r="D22" s="24">
        <f t="shared" si="1"/>
        <v>0</v>
      </c>
      <c r="E22" s="24">
        <f>SUM(E6:E21)</f>
        <v>7414521</v>
      </c>
      <c r="F22" s="24">
        <f>SUM(F6:F21)</f>
        <v>8202140943</v>
      </c>
      <c r="G22" s="26">
        <f>SUM(G6:G21)</f>
        <v>8202138</v>
      </c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9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zoomScale="85" zoomScaleNormal="85" workbookViewId="0"/>
  </sheetViews>
  <sheetFormatPr defaultColWidth="8.875" defaultRowHeight="11.25" x14ac:dyDescent="0.15"/>
  <cols>
    <col min="1" max="1" width="30.875" style="12" customWidth="1"/>
    <col min="2" max="3" width="19.875" style="12" customWidth="1"/>
    <col min="4" max="16384" width="8.875" style="12"/>
  </cols>
  <sheetData>
    <row r="1" spans="1:4" ht="21" x14ac:dyDescent="0.2">
      <c r="A1" s="11" t="s">
        <v>156</v>
      </c>
    </row>
    <row r="2" spans="1:4" ht="13.5" x14ac:dyDescent="0.15">
      <c r="A2" s="13" t="s">
        <v>89</v>
      </c>
    </row>
    <row r="3" spans="1:4" ht="13.5" x14ac:dyDescent="0.15">
      <c r="A3" s="13" t="s">
        <v>90</v>
      </c>
    </row>
    <row r="4" spans="1:4" ht="13.5" x14ac:dyDescent="0.15">
      <c r="A4" s="12" t="s">
        <v>91</v>
      </c>
      <c r="C4" s="15" t="s">
        <v>93</v>
      </c>
    </row>
    <row r="5" spans="1:4" ht="22.5" customHeight="1" x14ac:dyDescent="0.15">
      <c r="A5" s="16" t="s">
        <v>157</v>
      </c>
      <c r="B5" s="16" t="s">
        <v>158</v>
      </c>
      <c r="C5" s="16" t="s">
        <v>159</v>
      </c>
    </row>
    <row r="6" spans="1:4" ht="18" customHeight="1" x14ac:dyDescent="0.15">
      <c r="A6" s="37" t="s">
        <v>160</v>
      </c>
      <c r="B6" s="31"/>
      <c r="C6" s="31"/>
    </row>
    <row r="7" spans="1:4" ht="18" customHeight="1" x14ac:dyDescent="0.15">
      <c r="A7" s="38"/>
      <c r="B7" s="31"/>
      <c r="C7" s="24"/>
      <c r="D7" s="39"/>
    </row>
    <row r="8" spans="1:4" ht="18" customHeight="1" thickBot="1" x14ac:dyDescent="0.2">
      <c r="A8" s="40" t="s">
        <v>161</v>
      </c>
      <c r="B8" s="41">
        <f>SUM(B6:B7)</f>
        <v>0</v>
      </c>
      <c r="C8" s="41">
        <f>SUM(C6:C7)</f>
        <v>0</v>
      </c>
      <c r="D8" s="39"/>
    </row>
    <row r="9" spans="1:4" ht="18" customHeight="1" thickTop="1" x14ac:dyDescent="0.15">
      <c r="A9" s="37" t="s">
        <v>162</v>
      </c>
      <c r="B9" s="31"/>
      <c r="C9" s="24"/>
      <c r="D9" s="39"/>
    </row>
    <row r="10" spans="1:4" ht="18" customHeight="1" x14ac:dyDescent="0.15">
      <c r="A10" s="38" t="s">
        <v>163</v>
      </c>
      <c r="B10" s="31"/>
      <c r="C10" s="24"/>
      <c r="D10" s="39"/>
    </row>
    <row r="11" spans="1:4" ht="18" customHeight="1" x14ac:dyDescent="0.15">
      <c r="A11" s="42" t="s">
        <v>164</v>
      </c>
      <c r="B11" s="31">
        <v>14550722</v>
      </c>
      <c r="C11" s="24">
        <v>1440327</v>
      </c>
      <c r="D11" s="39"/>
    </row>
    <row r="12" spans="1:4" ht="18" customHeight="1" x14ac:dyDescent="0.15">
      <c r="A12" s="42" t="s">
        <v>165</v>
      </c>
      <c r="B12" s="31">
        <v>470449</v>
      </c>
      <c r="C12" s="24">
        <v>72113</v>
      </c>
      <c r="D12" s="39"/>
    </row>
    <row r="13" spans="1:4" ht="18" customHeight="1" x14ac:dyDescent="0.15">
      <c r="A13" s="42" t="s">
        <v>166</v>
      </c>
      <c r="B13" s="31">
        <v>6324754</v>
      </c>
      <c r="C13" s="24">
        <v>1042346</v>
      </c>
      <c r="D13" s="39"/>
    </row>
    <row r="14" spans="1:4" ht="18" customHeight="1" x14ac:dyDescent="0.15">
      <c r="A14" s="42" t="s">
        <v>167</v>
      </c>
      <c r="B14" s="31">
        <v>1189326</v>
      </c>
      <c r="C14" s="24">
        <v>97049</v>
      </c>
      <c r="D14" s="39"/>
    </row>
    <row r="15" spans="1:4" ht="18" customHeight="1" x14ac:dyDescent="0.15">
      <c r="A15" s="42" t="s">
        <v>168</v>
      </c>
      <c r="B15" s="31">
        <v>6001204</v>
      </c>
      <c r="C15" s="24">
        <v>881838</v>
      </c>
      <c r="D15" s="39"/>
    </row>
    <row r="16" spans="1:4" ht="18" customHeight="1" x14ac:dyDescent="0.15">
      <c r="A16" s="42" t="s">
        <v>169</v>
      </c>
      <c r="B16" s="31">
        <v>3114400</v>
      </c>
      <c r="C16" s="24">
        <v>251318</v>
      </c>
      <c r="D16" s="39"/>
    </row>
    <row r="17" spans="1:4" ht="18" customHeight="1" x14ac:dyDescent="0.15">
      <c r="A17" s="42" t="s">
        <v>170</v>
      </c>
      <c r="B17" s="31">
        <v>20000</v>
      </c>
      <c r="C17" s="24">
        <v>46665</v>
      </c>
      <c r="D17" s="39"/>
    </row>
    <row r="18" spans="1:4" ht="18" customHeight="1" x14ac:dyDescent="0.15">
      <c r="A18" s="42" t="s">
        <v>171</v>
      </c>
      <c r="B18" s="31">
        <v>120090853</v>
      </c>
      <c r="C18" s="24">
        <v>58862999</v>
      </c>
      <c r="D18" s="39"/>
    </row>
    <row r="19" spans="1:4" ht="18" customHeight="1" x14ac:dyDescent="0.15">
      <c r="A19" s="42" t="s">
        <v>172</v>
      </c>
      <c r="B19" s="31">
        <v>609400</v>
      </c>
      <c r="C19" s="24">
        <v>124426</v>
      </c>
      <c r="D19" s="39"/>
    </row>
    <row r="20" spans="1:4" ht="18" customHeight="1" x14ac:dyDescent="0.15">
      <c r="A20" s="42" t="s">
        <v>173</v>
      </c>
      <c r="B20" s="31">
        <v>811587</v>
      </c>
      <c r="C20" s="24">
        <v>31152</v>
      </c>
      <c r="D20" s="39"/>
    </row>
    <row r="21" spans="1:4" ht="18" customHeight="1" x14ac:dyDescent="0.15">
      <c r="A21" s="42" t="s">
        <v>174</v>
      </c>
      <c r="B21" s="31">
        <v>2995122</v>
      </c>
      <c r="C21" s="24">
        <v>1136993</v>
      </c>
      <c r="D21" s="39"/>
    </row>
    <row r="22" spans="1:4" ht="18" customHeight="1" x14ac:dyDescent="0.15">
      <c r="A22" s="42" t="s">
        <v>175</v>
      </c>
      <c r="B22" s="31">
        <v>2173549</v>
      </c>
      <c r="C22" s="24">
        <v>93105</v>
      </c>
      <c r="D22" s="39"/>
    </row>
    <row r="23" spans="1:4" ht="18" customHeight="1" x14ac:dyDescent="0.15">
      <c r="A23" s="38" t="s">
        <v>176</v>
      </c>
      <c r="B23" s="31"/>
      <c r="C23" s="24"/>
      <c r="D23" s="39"/>
    </row>
    <row r="24" spans="1:4" ht="18" customHeight="1" x14ac:dyDescent="0.15">
      <c r="A24" s="42" t="s">
        <v>177</v>
      </c>
      <c r="B24" s="31">
        <v>972950</v>
      </c>
      <c r="C24" s="24">
        <v>0</v>
      </c>
      <c r="D24" s="39"/>
    </row>
    <row r="25" spans="1:4" ht="18" customHeight="1" x14ac:dyDescent="0.15">
      <c r="A25" s="42" t="s">
        <v>178</v>
      </c>
      <c r="B25" s="24">
        <v>0</v>
      </c>
      <c r="C25" s="24">
        <v>0</v>
      </c>
      <c r="D25" s="39"/>
    </row>
    <row r="26" spans="1:4" ht="18" customHeight="1" x14ac:dyDescent="0.15">
      <c r="A26" s="42" t="s">
        <v>179</v>
      </c>
      <c r="B26" s="31">
        <v>8400</v>
      </c>
      <c r="C26" s="24">
        <v>655</v>
      </c>
      <c r="D26" s="39"/>
    </row>
    <row r="27" spans="1:4" ht="18" customHeight="1" x14ac:dyDescent="0.15">
      <c r="A27" s="42" t="s">
        <v>180</v>
      </c>
      <c r="B27" s="24">
        <v>0</v>
      </c>
      <c r="C27" s="24">
        <v>0</v>
      </c>
      <c r="D27" s="39"/>
    </row>
    <row r="28" spans="1:4" ht="18" customHeight="1" x14ac:dyDescent="0.15">
      <c r="A28" s="42" t="s">
        <v>181</v>
      </c>
      <c r="B28" s="31">
        <v>9600</v>
      </c>
      <c r="C28" s="24">
        <v>0</v>
      </c>
      <c r="D28" s="39"/>
    </row>
    <row r="29" spans="1:4" ht="18" customHeight="1" x14ac:dyDescent="0.15">
      <c r="A29" s="42" t="s">
        <v>182</v>
      </c>
      <c r="B29" s="31">
        <v>1795487</v>
      </c>
      <c r="C29" s="24">
        <v>0</v>
      </c>
      <c r="D29" s="39"/>
    </row>
    <row r="30" spans="1:4" ht="18" customHeight="1" x14ac:dyDescent="0.15">
      <c r="A30" s="42" t="s">
        <v>183</v>
      </c>
      <c r="B30" s="24">
        <v>0</v>
      </c>
      <c r="C30" s="24">
        <v>0</v>
      </c>
      <c r="D30" s="39"/>
    </row>
    <row r="31" spans="1:4" ht="18" customHeight="1" x14ac:dyDescent="0.15">
      <c r="A31" s="42" t="s">
        <v>184</v>
      </c>
      <c r="B31" s="31">
        <v>46458293</v>
      </c>
      <c r="C31" s="24">
        <v>12796477</v>
      </c>
      <c r="D31" s="39"/>
    </row>
    <row r="32" spans="1:4" ht="18" customHeight="1" x14ac:dyDescent="0.15">
      <c r="A32" s="42" t="s">
        <v>184</v>
      </c>
      <c r="B32" s="31">
        <v>139512</v>
      </c>
      <c r="C32" s="24">
        <v>0</v>
      </c>
      <c r="D32" s="39"/>
    </row>
    <row r="33" spans="1:4" ht="18" customHeight="1" x14ac:dyDescent="0.15">
      <c r="A33" s="42"/>
      <c r="B33" s="31"/>
      <c r="C33" s="24"/>
      <c r="D33" s="39"/>
    </row>
    <row r="34" spans="1:4" ht="18" customHeight="1" thickBot="1" x14ac:dyDescent="0.2">
      <c r="A34" s="40" t="s">
        <v>161</v>
      </c>
      <c r="B34" s="41">
        <f>SUM(B9:B33)</f>
        <v>207735608</v>
      </c>
      <c r="C34" s="41">
        <f>SUM(C9:C33)</f>
        <v>76877463</v>
      </c>
      <c r="D34" s="39"/>
    </row>
    <row r="35" spans="1:4" ht="18" customHeight="1" thickTop="1" x14ac:dyDescent="0.15">
      <c r="A35" s="43" t="s">
        <v>11</v>
      </c>
      <c r="B35" s="24">
        <f>SUM(B34,B8)</f>
        <v>207735608</v>
      </c>
      <c r="C35" s="24">
        <f>SUM(C34,C8)</f>
        <v>76877463</v>
      </c>
      <c r="D35" s="39"/>
    </row>
    <row r="36" spans="1:4" x14ac:dyDescent="0.15">
      <c r="A36" s="44"/>
      <c r="C36" s="39"/>
      <c r="D36" s="39"/>
    </row>
    <row r="37" spans="1:4" x14ac:dyDescent="0.15">
      <c r="D37" s="45"/>
    </row>
    <row r="38" spans="1:4" x14ac:dyDescent="0.15">
      <c r="C38" s="45"/>
      <c r="D38" s="45"/>
    </row>
    <row r="39" spans="1:4" x14ac:dyDescent="0.15">
      <c r="C39" s="39"/>
      <c r="D39" s="39"/>
    </row>
    <row r="40" spans="1:4" x14ac:dyDescent="0.15">
      <c r="C40" s="39"/>
      <c r="D40" s="39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zoomScale="85" zoomScaleNormal="85" workbookViewId="0"/>
  </sheetViews>
  <sheetFormatPr defaultColWidth="8.875" defaultRowHeight="11.25" x14ac:dyDescent="0.15"/>
  <cols>
    <col min="1" max="1" width="30.875" style="12" customWidth="1"/>
    <col min="2" max="3" width="19.875" style="12" customWidth="1"/>
    <col min="4" max="16384" width="8.875" style="12"/>
  </cols>
  <sheetData>
    <row r="1" spans="1:5" ht="21" x14ac:dyDescent="0.2">
      <c r="A1" s="11" t="s">
        <v>185</v>
      </c>
    </row>
    <row r="2" spans="1:5" ht="13.5" x14ac:dyDescent="0.15">
      <c r="A2" s="13" t="s">
        <v>89</v>
      </c>
    </row>
    <row r="3" spans="1:5" ht="13.5" x14ac:dyDescent="0.15">
      <c r="A3" s="13" t="s">
        <v>90</v>
      </c>
    </row>
    <row r="4" spans="1:5" ht="13.5" x14ac:dyDescent="0.15">
      <c r="A4" s="12" t="s">
        <v>91</v>
      </c>
      <c r="C4" s="15" t="s">
        <v>93</v>
      </c>
    </row>
    <row r="5" spans="1:5" ht="22.5" customHeight="1" x14ac:dyDescent="0.15">
      <c r="A5" s="16" t="s">
        <v>157</v>
      </c>
      <c r="B5" s="16" t="s">
        <v>158</v>
      </c>
      <c r="C5" s="16" t="s">
        <v>159</v>
      </c>
    </row>
    <row r="6" spans="1:5" ht="18" customHeight="1" x14ac:dyDescent="0.15">
      <c r="A6" s="37" t="s">
        <v>160</v>
      </c>
      <c r="B6" s="31"/>
      <c r="C6" s="31"/>
    </row>
    <row r="7" spans="1:5" ht="18" customHeight="1" x14ac:dyDescent="0.15">
      <c r="A7" s="38"/>
      <c r="B7" s="31"/>
      <c r="C7" s="24"/>
      <c r="D7" s="39"/>
      <c r="E7" s="39"/>
    </row>
    <row r="8" spans="1:5" ht="18" customHeight="1" thickBot="1" x14ac:dyDescent="0.2">
      <c r="A8" s="40" t="s">
        <v>161</v>
      </c>
      <c r="B8" s="41">
        <f>SUM(B6:B7)</f>
        <v>0</v>
      </c>
      <c r="C8" s="41">
        <f>SUM(C6:C7)</f>
        <v>0</v>
      </c>
      <c r="D8" s="39"/>
      <c r="E8" s="39"/>
    </row>
    <row r="9" spans="1:5" ht="18" customHeight="1" thickTop="1" x14ac:dyDescent="0.15">
      <c r="A9" s="37" t="s">
        <v>162</v>
      </c>
      <c r="B9" s="31"/>
      <c r="C9" s="24"/>
      <c r="D9" s="39"/>
      <c r="E9" s="39"/>
    </row>
    <row r="10" spans="1:5" ht="18" customHeight="1" x14ac:dyDescent="0.15">
      <c r="A10" s="38" t="s">
        <v>186</v>
      </c>
      <c r="B10" s="31"/>
      <c r="C10" s="31"/>
      <c r="D10" s="39"/>
      <c r="E10" s="39"/>
    </row>
    <row r="11" spans="1:5" ht="18" customHeight="1" x14ac:dyDescent="0.15">
      <c r="A11" s="42" t="s">
        <v>187</v>
      </c>
      <c r="B11" s="31">
        <v>26748453</v>
      </c>
      <c r="C11" s="24">
        <v>2647739</v>
      </c>
      <c r="D11" s="39"/>
      <c r="E11" s="39"/>
    </row>
    <row r="12" spans="1:5" ht="18" customHeight="1" x14ac:dyDescent="0.15">
      <c r="A12" s="42" t="s">
        <v>188</v>
      </c>
      <c r="B12" s="31">
        <v>5100000</v>
      </c>
      <c r="C12" s="24">
        <v>781754</v>
      </c>
      <c r="D12" s="39"/>
      <c r="E12" s="39"/>
    </row>
    <row r="13" spans="1:5" ht="18" customHeight="1" x14ac:dyDescent="0.15">
      <c r="A13" s="42" t="s">
        <v>189</v>
      </c>
      <c r="B13" s="31">
        <v>84533018</v>
      </c>
      <c r="C13" s="24">
        <v>13931400</v>
      </c>
      <c r="D13" s="39"/>
      <c r="E13" s="39"/>
    </row>
    <row r="14" spans="1:5" ht="18" customHeight="1" x14ac:dyDescent="0.15">
      <c r="A14" s="42" t="s">
        <v>190</v>
      </c>
      <c r="B14" s="31">
        <v>1285700</v>
      </c>
      <c r="C14" s="24">
        <v>104913</v>
      </c>
      <c r="D14" s="39"/>
      <c r="E14" s="39"/>
    </row>
    <row r="15" spans="1:5" ht="18" customHeight="1" x14ac:dyDescent="0.15">
      <c r="A15" s="42" t="s">
        <v>191</v>
      </c>
      <c r="B15" s="31">
        <v>5620031</v>
      </c>
      <c r="C15" s="24">
        <v>825828</v>
      </c>
      <c r="D15" s="39"/>
      <c r="E15" s="39"/>
    </row>
    <row r="16" spans="1:5" ht="18" customHeight="1" x14ac:dyDescent="0.15">
      <c r="A16" s="42" t="s">
        <v>192</v>
      </c>
      <c r="B16" s="31">
        <v>90000</v>
      </c>
      <c r="C16" s="24">
        <v>0</v>
      </c>
      <c r="D16" s="39"/>
      <c r="E16" s="39"/>
    </row>
    <row r="17" spans="1:7" ht="18" customHeight="1" x14ac:dyDescent="0.15">
      <c r="A17" s="42" t="s">
        <v>193</v>
      </c>
      <c r="B17" s="31">
        <v>152130</v>
      </c>
      <c r="C17" s="24">
        <v>7297</v>
      </c>
      <c r="D17" s="39"/>
      <c r="E17" s="39"/>
    </row>
    <row r="18" spans="1:7" ht="18" customHeight="1" x14ac:dyDescent="0.15">
      <c r="A18" s="42" t="s">
        <v>194</v>
      </c>
      <c r="B18" s="31">
        <v>12200</v>
      </c>
      <c r="C18" s="24">
        <v>951</v>
      </c>
      <c r="D18" s="39"/>
      <c r="E18" s="39"/>
    </row>
    <row r="19" spans="1:7" ht="18" customHeight="1" x14ac:dyDescent="0.15">
      <c r="A19" s="46" t="s">
        <v>171</v>
      </c>
      <c r="B19" s="24">
        <v>51155694</v>
      </c>
      <c r="C19" s="24">
        <v>25074163</v>
      </c>
      <c r="D19" s="39"/>
      <c r="E19" s="39"/>
      <c r="G19" s="39"/>
    </row>
    <row r="20" spans="1:7" ht="18" customHeight="1" x14ac:dyDescent="0.15">
      <c r="A20" s="46" t="s">
        <v>172</v>
      </c>
      <c r="B20" s="24">
        <v>0</v>
      </c>
      <c r="C20" s="24">
        <v>0</v>
      </c>
      <c r="D20" s="39"/>
      <c r="E20" s="39"/>
      <c r="F20" s="39"/>
    </row>
    <row r="21" spans="1:7" ht="18" customHeight="1" x14ac:dyDescent="0.15">
      <c r="A21" s="46" t="s">
        <v>174</v>
      </c>
      <c r="B21" s="24">
        <v>7097930</v>
      </c>
      <c r="C21" s="24">
        <v>2694479</v>
      </c>
      <c r="D21" s="39"/>
      <c r="E21" s="39"/>
      <c r="G21" s="39"/>
    </row>
    <row r="22" spans="1:7" ht="18" customHeight="1" x14ac:dyDescent="0.15">
      <c r="A22" s="46" t="s">
        <v>195</v>
      </c>
      <c r="B22" s="24">
        <v>2418608</v>
      </c>
      <c r="C22" s="24">
        <v>103602</v>
      </c>
      <c r="D22" s="39"/>
      <c r="E22" s="39"/>
    </row>
    <row r="23" spans="1:7" ht="18" customHeight="1" x14ac:dyDescent="0.15">
      <c r="A23" s="47" t="s">
        <v>176</v>
      </c>
      <c r="B23" s="24"/>
      <c r="C23" s="24"/>
      <c r="D23" s="39"/>
      <c r="E23" s="39"/>
    </row>
    <row r="24" spans="1:7" ht="18" customHeight="1" x14ac:dyDescent="0.15">
      <c r="A24" s="46" t="s">
        <v>181</v>
      </c>
      <c r="B24" s="24">
        <v>32240</v>
      </c>
      <c r="C24" s="24">
        <v>0</v>
      </c>
      <c r="D24" s="39"/>
      <c r="E24" s="39"/>
    </row>
    <row r="25" spans="1:7" ht="18" customHeight="1" x14ac:dyDescent="0.15">
      <c r="A25" s="46" t="s">
        <v>196</v>
      </c>
      <c r="B25" s="24">
        <v>2138268</v>
      </c>
      <c r="C25" s="24">
        <v>0</v>
      </c>
      <c r="D25" s="39"/>
      <c r="E25" s="39"/>
    </row>
    <row r="26" spans="1:7" ht="18" customHeight="1" x14ac:dyDescent="0.15">
      <c r="A26" s="46" t="s">
        <v>183</v>
      </c>
      <c r="B26" s="24">
        <v>7920</v>
      </c>
      <c r="C26" s="24">
        <v>0</v>
      </c>
      <c r="D26" s="39"/>
      <c r="E26" s="39"/>
    </row>
    <row r="27" spans="1:7" ht="18" customHeight="1" x14ac:dyDescent="0.15">
      <c r="A27" s="46" t="s">
        <v>197</v>
      </c>
      <c r="B27" s="24">
        <v>2936896</v>
      </c>
      <c r="C27" s="24">
        <v>808939</v>
      </c>
      <c r="D27" s="39"/>
      <c r="E27" s="39"/>
    </row>
    <row r="28" spans="1:7" ht="18" customHeight="1" x14ac:dyDescent="0.15">
      <c r="A28" s="46" t="s">
        <v>198</v>
      </c>
      <c r="B28" s="24">
        <v>0</v>
      </c>
      <c r="C28" s="24">
        <v>5488</v>
      </c>
      <c r="D28" s="39"/>
      <c r="E28" s="39"/>
    </row>
    <row r="29" spans="1:7" ht="18" customHeight="1" x14ac:dyDescent="0.15">
      <c r="A29" s="46" t="s">
        <v>197</v>
      </c>
      <c r="B29" s="24">
        <v>142968</v>
      </c>
      <c r="C29" s="24">
        <v>0</v>
      </c>
      <c r="D29" s="39"/>
      <c r="E29" s="39"/>
    </row>
    <row r="30" spans="1:7" ht="18" customHeight="1" x14ac:dyDescent="0.15">
      <c r="A30" s="48" t="s">
        <v>199</v>
      </c>
      <c r="B30" s="49">
        <v>184864262</v>
      </c>
      <c r="C30" s="49">
        <v>5183429</v>
      </c>
      <c r="D30" s="39"/>
      <c r="E30" s="39"/>
    </row>
    <row r="31" spans="1:7" ht="18" customHeight="1" x14ac:dyDescent="0.15">
      <c r="A31" s="48" t="s">
        <v>200</v>
      </c>
      <c r="B31" s="49">
        <v>197498396</v>
      </c>
      <c r="C31" s="49">
        <v>2756777</v>
      </c>
      <c r="D31" s="39"/>
      <c r="E31" s="39"/>
    </row>
    <row r="32" spans="1:7" ht="18" customHeight="1" x14ac:dyDescent="0.15">
      <c r="A32" s="48"/>
      <c r="B32" s="49"/>
      <c r="C32" s="49"/>
      <c r="D32" s="39"/>
      <c r="E32" s="39"/>
    </row>
    <row r="33" spans="1:5" ht="18" customHeight="1" thickBot="1" x14ac:dyDescent="0.2">
      <c r="A33" s="40" t="s">
        <v>161</v>
      </c>
      <c r="B33" s="41">
        <f>SUM(B9:B32)</f>
        <v>571834714</v>
      </c>
      <c r="C33" s="41">
        <f>SUM(C9:C32)</f>
        <v>54926759</v>
      </c>
      <c r="D33" s="39"/>
      <c r="E33" s="39"/>
    </row>
    <row r="34" spans="1:5" ht="18" customHeight="1" thickTop="1" x14ac:dyDescent="0.15">
      <c r="A34" s="43" t="s">
        <v>11</v>
      </c>
      <c r="B34" s="24">
        <f>SUM(B33,B8)</f>
        <v>571834714</v>
      </c>
      <c r="C34" s="24">
        <f>SUM(C33,C8)</f>
        <v>54926759</v>
      </c>
      <c r="D34" s="39"/>
      <c r="E34" s="39"/>
    </row>
    <row r="35" spans="1:5" x14ac:dyDescent="0.15">
      <c r="A35" s="44"/>
      <c r="C35" s="39"/>
      <c r="D35" s="39"/>
      <c r="E35" s="39"/>
    </row>
    <row r="36" spans="1:5" x14ac:dyDescent="0.15">
      <c r="A36" s="44"/>
      <c r="D36" s="45"/>
      <c r="E36" s="39"/>
    </row>
    <row r="37" spans="1:5" x14ac:dyDescent="0.15">
      <c r="C37" s="45"/>
      <c r="D37" s="45"/>
      <c r="E37" s="39"/>
    </row>
    <row r="38" spans="1:5" x14ac:dyDescent="0.15">
      <c r="C38" s="39"/>
      <c r="D38" s="39"/>
      <c r="E38" s="39"/>
    </row>
  </sheetData>
  <phoneticPr fontId="4"/>
  <printOptions horizontalCentered="1"/>
  <pageMargins left="0.39370078740157483" right="0.39370078740157483" top="1.1811023622047245" bottom="0.39370078740157483" header="0.19685039370078741" footer="0.19685039370078741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zoomScale="90" zoomScaleNormal="90" workbookViewId="0">
      <selection sqref="A1:K1"/>
    </sheetView>
  </sheetViews>
  <sheetFormatPr defaultColWidth="8.875" defaultRowHeight="11.25" x14ac:dyDescent="0.15"/>
  <cols>
    <col min="1" max="1" width="20.875" style="50" customWidth="1"/>
    <col min="2" max="2" width="14.875" style="50" customWidth="1"/>
    <col min="3" max="3" width="16.875" style="50" customWidth="1"/>
    <col min="4" max="11" width="14.875" style="50" customWidth="1"/>
    <col min="12" max="16384" width="8.875" style="50"/>
  </cols>
  <sheetData>
    <row r="1" spans="1:11" ht="21" x14ac:dyDescent="0.15">
      <c r="A1" s="98" t="s">
        <v>201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ht="13.5" x14ac:dyDescent="0.15">
      <c r="A2" s="51" t="s">
        <v>77</v>
      </c>
      <c r="B2" s="51"/>
      <c r="C2" s="51"/>
      <c r="D2" s="51"/>
      <c r="E2" s="51"/>
      <c r="F2" s="51"/>
      <c r="G2" s="51"/>
      <c r="H2" s="51"/>
      <c r="I2" s="51"/>
      <c r="J2" s="51"/>
      <c r="K2" s="52" t="s">
        <v>90</v>
      </c>
    </row>
    <row r="3" spans="1:11" ht="13.5" x14ac:dyDescent="0.15">
      <c r="A3" s="51" t="s">
        <v>202</v>
      </c>
      <c r="B3" s="51"/>
      <c r="C3" s="51"/>
      <c r="D3" s="51"/>
      <c r="E3" s="51"/>
      <c r="F3" s="51"/>
      <c r="G3" s="51"/>
      <c r="H3" s="51"/>
      <c r="I3" s="51"/>
      <c r="J3" s="51"/>
      <c r="K3" s="52" t="s">
        <v>72</v>
      </c>
    </row>
    <row r="4" spans="1:11" ht="22.5" customHeight="1" x14ac:dyDescent="0.15">
      <c r="A4" s="99" t="s">
        <v>133</v>
      </c>
      <c r="B4" s="100" t="s">
        <v>203</v>
      </c>
      <c r="C4" s="53"/>
      <c r="D4" s="99" t="s">
        <v>204</v>
      </c>
      <c r="E4" s="101" t="s">
        <v>205</v>
      </c>
      <c r="F4" s="99" t="s">
        <v>206</v>
      </c>
      <c r="G4" s="101" t="s">
        <v>207</v>
      </c>
      <c r="H4" s="102" t="s">
        <v>208</v>
      </c>
      <c r="I4" s="54"/>
      <c r="J4" s="55"/>
      <c r="K4" s="99" t="s">
        <v>137</v>
      </c>
    </row>
    <row r="5" spans="1:11" ht="22.5" customHeight="1" x14ac:dyDescent="0.15">
      <c r="A5" s="99"/>
      <c r="B5" s="99"/>
      <c r="C5" s="56" t="s">
        <v>209</v>
      </c>
      <c r="D5" s="99"/>
      <c r="E5" s="99"/>
      <c r="F5" s="99"/>
      <c r="G5" s="99"/>
      <c r="H5" s="99"/>
      <c r="I5" s="57" t="s">
        <v>210</v>
      </c>
      <c r="J5" s="57" t="s">
        <v>211</v>
      </c>
      <c r="K5" s="99"/>
    </row>
    <row r="6" spans="1:11" ht="22.5" customHeight="1" x14ac:dyDescent="0.15">
      <c r="A6" s="58" t="s">
        <v>212</v>
      </c>
      <c r="B6" s="59"/>
      <c r="C6" s="60"/>
      <c r="D6" s="59"/>
      <c r="E6" s="59"/>
      <c r="F6" s="59"/>
      <c r="G6" s="59"/>
      <c r="H6" s="59"/>
      <c r="I6" s="59"/>
      <c r="J6" s="59"/>
      <c r="K6" s="59"/>
    </row>
    <row r="7" spans="1:11" ht="22.5" customHeight="1" x14ac:dyDescent="0.15">
      <c r="A7" s="58" t="s">
        <v>213</v>
      </c>
      <c r="B7" s="59">
        <v>1000474635</v>
      </c>
      <c r="C7" s="60">
        <v>13948188</v>
      </c>
      <c r="D7" s="59">
        <v>969474635</v>
      </c>
      <c r="E7" s="59">
        <v>0</v>
      </c>
      <c r="F7" s="59">
        <v>31000000</v>
      </c>
      <c r="G7" s="59">
        <v>0</v>
      </c>
      <c r="H7" s="59">
        <v>0</v>
      </c>
      <c r="I7" s="59">
        <v>0</v>
      </c>
      <c r="J7" s="59">
        <v>0</v>
      </c>
      <c r="K7" s="59">
        <v>0</v>
      </c>
    </row>
    <row r="8" spans="1:11" ht="22.5" customHeight="1" x14ac:dyDescent="0.15">
      <c r="A8" s="58" t="s">
        <v>214</v>
      </c>
      <c r="B8" s="59">
        <v>0</v>
      </c>
      <c r="C8" s="60">
        <v>0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59">
        <v>0</v>
      </c>
      <c r="J8" s="59">
        <v>0</v>
      </c>
      <c r="K8" s="59">
        <v>0</v>
      </c>
    </row>
    <row r="9" spans="1:11" ht="22.5" customHeight="1" x14ac:dyDescent="0.15">
      <c r="A9" s="58" t="s">
        <v>215</v>
      </c>
      <c r="B9" s="59">
        <v>25011362</v>
      </c>
      <c r="C9" s="60">
        <v>6097318</v>
      </c>
      <c r="D9" s="59">
        <v>25011362</v>
      </c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</row>
    <row r="10" spans="1:11" ht="22.5" customHeight="1" x14ac:dyDescent="0.15">
      <c r="A10" s="58" t="s">
        <v>216</v>
      </c>
      <c r="B10" s="59">
        <v>3267990061</v>
      </c>
      <c r="C10" s="60">
        <v>242548582</v>
      </c>
      <c r="D10" s="59">
        <v>2107196288</v>
      </c>
      <c r="E10" s="59">
        <v>719208333</v>
      </c>
      <c r="F10" s="59">
        <v>216174586</v>
      </c>
      <c r="G10" s="59">
        <v>2000000</v>
      </c>
      <c r="H10" s="59">
        <v>0</v>
      </c>
      <c r="I10" s="59">
        <v>0</v>
      </c>
      <c r="J10" s="59">
        <v>0</v>
      </c>
      <c r="K10" s="59">
        <v>223410854</v>
      </c>
    </row>
    <row r="11" spans="1:11" ht="22.5" customHeight="1" x14ac:dyDescent="0.15">
      <c r="A11" s="58" t="s">
        <v>217</v>
      </c>
      <c r="B11" s="59">
        <v>4610035744</v>
      </c>
      <c r="C11" s="60">
        <v>949696558</v>
      </c>
      <c r="D11" s="59"/>
      <c r="E11" s="59">
        <v>1264771017</v>
      </c>
      <c r="F11" s="59">
        <v>1923395698</v>
      </c>
      <c r="G11" s="59">
        <v>341433000</v>
      </c>
      <c r="H11" s="59">
        <v>0</v>
      </c>
      <c r="I11" s="59">
        <v>0</v>
      </c>
      <c r="J11" s="59">
        <v>0</v>
      </c>
      <c r="K11" s="59">
        <v>1080436029</v>
      </c>
    </row>
    <row r="12" spans="1:11" ht="22.5" customHeight="1" x14ac:dyDescent="0.15">
      <c r="A12" s="58" t="s">
        <v>76</v>
      </c>
      <c r="B12" s="59">
        <v>4019149947</v>
      </c>
      <c r="C12" s="60">
        <v>311921250</v>
      </c>
      <c r="D12" s="59">
        <v>3200000</v>
      </c>
      <c r="E12" s="59">
        <v>216375938</v>
      </c>
      <c r="F12" s="59">
        <v>221766651</v>
      </c>
      <c r="G12" s="59">
        <v>110488000</v>
      </c>
      <c r="H12" s="59">
        <v>0</v>
      </c>
      <c r="I12" s="59">
        <v>0</v>
      </c>
      <c r="J12" s="59">
        <v>0</v>
      </c>
      <c r="K12" s="59">
        <v>3467319358</v>
      </c>
    </row>
    <row r="13" spans="1:11" ht="22.5" customHeight="1" x14ac:dyDescent="0.15">
      <c r="A13" s="58" t="s">
        <v>218</v>
      </c>
      <c r="B13" s="59"/>
      <c r="C13" s="60"/>
      <c r="D13" s="59"/>
      <c r="E13" s="59"/>
      <c r="F13" s="59"/>
      <c r="G13" s="59"/>
      <c r="H13" s="59"/>
      <c r="I13" s="59"/>
      <c r="J13" s="59"/>
      <c r="K13" s="59"/>
    </row>
    <row r="14" spans="1:11" ht="22.5" customHeight="1" x14ac:dyDescent="0.15">
      <c r="A14" s="58" t="s">
        <v>219</v>
      </c>
      <c r="B14" s="59">
        <v>13156908193</v>
      </c>
      <c r="C14" s="60">
        <v>1062010485</v>
      </c>
      <c r="D14" s="59">
        <v>4438753431</v>
      </c>
      <c r="E14" s="59">
        <v>8046253017</v>
      </c>
      <c r="F14" s="59">
        <v>617881745</v>
      </c>
      <c r="G14" s="59">
        <v>54020000</v>
      </c>
      <c r="H14" s="59">
        <v>0</v>
      </c>
      <c r="I14" s="59">
        <v>0</v>
      </c>
      <c r="J14" s="59">
        <v>0</v>
      </c>
      <c r="K14" s="59">
        <v>0</v>
      </c>
    </row>
    <row r="15" spans="1:11" ht="22.5" customHeight="1" x14ac:dyDescent="0.15">
      <c r="A15" s="58" t="s">
        <v>220</v>
      </c>
      <c r="B15" s="59">
        <v>165678984</v>
      </c>
      <c r="C15" s="60">
        <v>50258402</v>
      </c>
      <c r="D15" s="59">
        <v>165678984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</row>
    <row r="16" spans="1:11" ht="22.5" customHeight="1" x14ac:dyDescent="0.15">
      <c r="A16" s="58" t="s">
        <v>221</v>
      </c>
      <c r="B16" s="59">
        <v>0</v>
      </c>
      <c r="C16" s="60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</row>
    <row r="17" spans="1:11" ht="22.5" customHeight="1" x14ac:dyDescent="0.15">
      <c r="A17" s="58" t="s">
        <v>76</v>
      </c>
      <c r="B17" s="59">
        <v>51723000</v>
      </c>
      <c r="C17" s="60">
        <v>0</v>
      </c>
      <c r="D17" s="59">
        <v>51723000</v>
      </c>
      <c r="E17" s="59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</row>
    <row r="18" spans="1:11" ht="22.5" customHeight="1" x14ac:dyDescent="0.15">
      <c r="A18" s="58" t="s">
        <v>222</v>
      </c>
      <c r="B18" s="59">
        <v>16603859366</v>
      </c>
      <c r="C18" s="60">
        <v>1121735546</v>
      </c>
      <c r="D18" s="59">
        <v>8612663674</v>
      </c>
      <c r="E18" s="59">
        <v>5831176974</v>
      </c>
      <c r="F18" s="59">
        <v>2138064320</v>
      </c>
      <c r="G18" s="59">
        <v>0</v>
      </c>
      <c r="H18" s="59">
        <v>0</v>
      </c>
      <c r="I18" s="59">
        <v>0</v>
      </c>
      <c r="J18" s="59">
        <v>0</v>
      </c>
      <c r="K18" s="59">
        <v>21954398</v>
      </c>
    </row>
    <row r="19" spans="1:11" ht="22.5" customHeight="1" x14ac:dyDescent="0.15">
      <c r="A19" s="61" t="s">
        <v>11</v>
      </c>
      <c r="B19" s="62">
        <f>SUM(B6:B18)</f>
        <v>42900831292</v>
      </c>
      <c r="C19" s="63">
        <f>C7+C9+C10+C11+C12+C14+C15+C18</f>
        <v>3758216329</v>
      </c>
      <c r="D19" s="62">
        <f>SUM(D7:D12,D14:D18)</f>
        <v>16373701374</v>
      </c>
      <c r="E19" s="62">
        <f>SUM(E7:E12,E14:E18)</f>
        <v>16077785279</v>
      </c>
      <c r="F19" s="62">
        <f>SUM(F7:F12,F14:F18)</f>
        <v>5148283000</v>
      </c>
      <c r="G19" s="62">
        <f>SUM(G7:G12,G14:G18)</f>
        <v>507941000</v>
      </c>
      <c r="H19" s="62">
        <f t="shared" ref="H19:J19" si="0">SUM(H7:H12,H14:H18)</f>
        <v>0</v>
      </c>
      <c r="I19" s="62">
        <f t="shared" si="0"/>
        <v>0</v>
      </c>
      <c r="J19" s="62">
        <f t="shared" si="0"/>
        <v>0</v>
      </c>
      <c r="K19" s="62">
        <f>SUM(K7:K12,K14:K18)</f>
        <v>4793120639</v>
      </c>
    </row>
  </sheetData>
  <mergeCells count="9">
    <mergeCell ref="A1:K1"/>
    <mergeCell ref="A4:A5"/>
    <mergeCell ref="B4:B5"/>
    <mergeCell ref="D4:D5"/>
    <mergeCell ref="E4:E5"/>
    <mergeCell ref="F4:F5"/>
    <mergeCell ref="G4:G5"/>
    <mergeCell ref="H4:H5"/>
    <mergeCell ref="K4:K5"/>
  </mergeCells>
  <phoneticPr fontId="4"/>
  <pageMargins left="0.39370078740157483" right="0.39370078740157483" top="0.39370078740157483" bottom="0.39370078740157483" header="0.19685039370078741" footer="0.19685039370078741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7</vt:i4>
      </vt:variant>
    </vt:vector>
  </HeadingPairs>
  <TitlesOfParts>
    <vt:vector size="23" baseType="lpstr">
      <vt:lpstr>有形固定資産に係る行政目的別の明細(出力)</vt:lpstr>
      <vt:lpstr>有形固定資産に係る行政目的別の明細 (水道・相殺)</vt:lpstr>
      <vt:lpstr>有形固定資産の明細</vt:lpstr>
      <vt:lpstr>有形固定資産に係る行政目的別の明細</vt:lpstr>
      <vt:lpstr>投資及び出資金の明細</vt:lpstr>
      <vt:lpstr>基金の明細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引当金の明細</vt:lpstr>
      <vt:lpstr>補助金等の明細</vt:lpstr>
      <vt:lpstr>財源の明細</vt:lpstr>
      <vt:lpstr>財源情報の明細</vt:lpstr>
      <vt:lpstr>資金の明細</vt:lpstr>
      <vt:lpstr>財源の明細!Print_Area</vt:lpstr>
      <vt:lpstr>補助金等の明細!Print_Area</vt:lpstr>
      <vt:lpstr>財源の明細!Print_Titles</vt:lpstr>
      <vt:lpstr>補助金等の明細!Print_Titles</vt:lpstr>
      <vt:lpstr>有形固定資産に係る行政目的別の明細!Print_Titles</vt:lpstr>
      <vt:lpstr>'有形固定資産に係る行政目的別の明細 (水道・相殺)'!Print_Titles</vt:lpstr>
      <vt:lpstr>'有形固定資産に係る行政目的別の明細(出力)'!Print_Titles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堀内 嵩留</dc:creator>
  <cp:lastModifiedBy>堀内 嵩留</cp:lastModifiedBy>
  <cp:lastPrinted>2022-02-28T07:21:16Z</cp:lastPrinted>
  <dcterms:created xsi:type="dcterms:W3CDTF">2022-05-16T03:57:18Z</dcterms:created>
  <dcterms:modified xsi:type="dcterms:W3CDTF">2022-05-16T04:00:51Z</dcterms:modified>
</cp:coreProperties>
</file>